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gerard.mackay\OneDrive - State of Rhode Island\Pictures\Desktop\"/>
    </mc:Choice>
  </mc:AlternateContent>
  <xr:revisionPtr revIDLastSave="0" documentId="8_{C71C80F2-37D9-4D33-94E6-1D70D1025CD7}" xr6:coauthVersionLast="47" xr6:coauthVersionMax="47" xr10:uidLastSave="{00000000-0000-0000-0000-000000000000}"/>
  <bookViews>
    <workbookView xWindow="4830" yWindow="1890" windowWidth="15375" windowHeight="7725" activeTab="6" xr2:uid="{7840332B-5084-4F1A-AA2F-718699306F58}"/>
  </bookViews>
  <sheets>
    <sheet name="PO SLA" sheetId="1" r:id="rId1"/>
    <sheet name="PO Residential" sheetId="2" r:id="rId2"/>
    <sheet name="PO Community Supports" sheetId="3" r:id="rId3"/>
    <sheet name="PO Self-Direction" sheetId="5" r:id="rId4"/>
    <sheet name="Itemized Goods &amp; Services" sheetId="10" r:id="rId5"/>
    <sheet name="PO Self-Direct Vendor Only" sheetId="6" r:id="rId6"/>
    <sheet name="PO Employment" sheetId="9" r:id="rId7"/>
    <sheet name="PO RICLAS" sheetId="7" r:id="rId8"/>
    <sheet name="RATES" sheetId="4" state="hidden" r:id="rId9"/>
    <sheet name="Rate Sheet" sheetId="11" r:id="rId10"/>
  </sheets>
  <definedNames>
    <definedName name="_xlnm.Print_Area" localSheetId="1">'PO Residential'!$A$1:$L$54</definedName>
    <definedName name="_xlnm.Print_Area" localSheetId="7">'PO RICLAS'!$A$1:$L$54</definedName>
    <definedName name="_xlnm.Print_Area" localSheetId="5">'PO Self-Direct Vendor Only'!$A$1:$L$42</definedName>
    <definedName name="_xlnm.Print_Area" localSheetId="3">'PO Self-Direction'!$A$1:$L$47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3" l="1"/>
  <c r="G29" i="7"/>
  <c r="G30" i="7"/>
  <c r="F15" i="9" l="1"/>
  <c r="J31" i="7"/>
  <c r="J32" i="7"/>
  <c r="J33" i="7"/>
  <c r="J34" i="7"/>
  <c r="J35" i="7"/>
  <c r="J36" i="7"/>
  <c r="G27" i="7"/>
  <c r="J27" i="7" s="1"/>
  <c r="J29" i="7"/>
  <c r="J31" i="6"/>
  <c r="K26" i="6"/>
  <c r="J26" i="6"/>
  <c r="J23" i="6"/>
  <c r="J24" i="6"/>
  <c r="J22" i="6"/>
  <c r="K16" i="6"/>
  <c r="F14" i="6"/>
  <c r="J14" i="6" s="1"/>
  <c r="J16" i="6" s="1"/>
  <c r="J30" i="6" s="1"/>
  <c r="J32" i="6" s="1"/>
  <c r="K31" i="5"/>
  <c r="K36" i="5" s="1"/>
  <c r="J24" i="5"/>
  <c r="J27" i="5"/>
  <c r="J28" i="5"/>
  <c r="J29" i="5"/>
  <c r="K31" i="3"/>
  <c r="K27" i="3"/>
  <c r="J19" i="3"/>
  <c r="J20" i="3"/>
  <c r="J21" i="3"/>
  <c r="J22" i="3"/>
  <c r="J25" i="3"/>
  <c r="K24" i="1"/>
  <c r="K41" i="1"/>
  <c r="K44" i="2"/>
  <c r="K21" i="2"/>
  <c r="K38" i="2"/>
  <c r="J33" i="2"/>
  <c r="J34" i="2"/>
  <c r="J35" i="2"/>
  <c r="J36" i="2"/>
  <c r="J36" i="1"/>
  <c r="J37" i="1"/>
  <c r="J38" i="1"/>
  <c r="J39" i="1"/>
  <c r="J21" i="1"/>
  <c r="G28" i="7" l="1"/>
  <c r="J28" i="7" s="1"/>
  <c r="J30" i="7"/>
  <c r="J38" i="7" l="1"/>
  <c r="J14" i="5"/>
  <c r="H15" i="5"/>
  <c r="J15" i="3"/>
  <c r="G17" i="2"/>
  <c r="J17" i="2" s="1"/>
  <c r="G22" i="1"/>
  <c r="J22" i="1" s="1"/>
  <c r="G19" i="1"/>
  <c r="J19" i="1" s="1"/>
  <c r="G18" i="1"/>
  <c r="J18" i="1" s="1"/>
  <c r="D17" i="4"/>
  <c r="G20" i="1" s="1"/>
  <c r="J20" i="1" s="1"/>
  <c r="G19" i="2"/>
  <c r="J19" i="2" s="1"/>
  <c r="G18" i="2"/>
  <c r="J18" i="2" s="1"/>
  <c r="G13" i="3"/>
  <c r="J13" i="3" s="1"/>
  <c r="G35" i="1"/>
  <c r="J35" i="1" s="1"/>
  <c r="G34" i="1"/>
  <c r="J34" i="1" s="1"/>
  <c r="G32" i="2"/>
  <c r="J32" i="2" s="1"/>
  <c r="G31" i="2"/>
  <c r="J31" i="2" s="1"/>
  <c r="G29" i="2"/>
  <c r="J29" i="2" s="1"/>
  <c r="G30" i="2"/>
  <c r="J30" i="2" s="1"/>
  <c r="G28" i="2"/>
  <c r="J28" i="2" s="1"/>
  <c r="G27" i="2"/>
  <c r="J27" i="2" s="1"/>
  <c r="G31" i="1"/>
  <c r="J31" i="1" s="1"/>
  <c r="G33" i="1"/>
  <c r="J33" i="1" s="1"/>
  <c r="G32" i="1"/>
  <c r="J32" i="1" s="1"/>
  <c r="G30" i="1"/>
  <c r="J30" i="1" s="1"/>
  <c r="G16" i="3"/>
  <c r="J16" i="3" s="1"/>
  <c r="G14" i="3"/>
  <c r="J14" i="3" s="1"/>
  <c r="G23" i="3"/>
  <c r="J23" i="3" s="1"/>
  <c r="G24" i="3"/>
  <c r="J24" i="3" s="1"/>
  <c r="G17" i="3"/>
  <c r="G18" i="7"/>
  <c r="J18" i="7" s="1"/>
  <c r="G17" i="7"/>
  <c r="J17" i="7" s="1"/>
  <c r="F17" i="9"/>
  <c r="I17" i="9" s="1"/>
  <c r="I15" i="9"/>
  <c r="F16" i="9"/>
  <c r="I16" i="9" s="1"/>
  <c r="F13" i="9"/>
  <c r="I13" i="9" s="1"/>
  <c r="F14" i="9"/>
  <c r="I14" i="9" s="1"/>
  <c r="F12" i="9"/>
  <c r="I12" i="9" s="1"/>
  <c r="F25" i="5"/>
  <c r="J25" i="5" s="1"/>
  <c r="F26" i="5"/>
  <c r="F23" i="5"/>
  <c r="J23" i="5" s="1"/>
  <c r="K38" i="7"/>
  <c r="K43" i="7" s="1"/>
  <c r="J43" i="7"/>
  <c r="K21" i="7"/>
  <c r="K42" i="7" s="1"/>
  <c r="H48" i="6"/>
  <c r="H57" i="5"/>
  <c r="H51" i="6"/>
  <c r="H50" i="6"/>
  <c r="H49" i="6"/>
  <c r="K31" i="6"/>
  <c r="K30" i="6"/>
  <c r="H54" i="5"/>
  <c r="F54" i="5"/>
  <c r="H59" i="5"/>
  <c r="H58" i="5"/>
  <c r="H56" i="5"/>
  <c r="H55" i="5"/>
  <c r="H53" i="5"/>
  <c r="F55" i="5" l="1"/>
  <c r="J24" i="1"/>
  <c r="J45" i="1" s="1"/>
  <c r="J41" i="1"/>
  <c r="J46" i="1" s="1"/>
  <c r="G18" i="3"/>
  <c r="J18" i="3" s="1"/>
  <c r="J17" i="3"/>
  <c r="J21" i="2"/>
  <c r="J42" i="2" s="1"/>
  <c r="J38" i="2"/>
  <c r="J43" i="2" s="1"/>
  <c r="I19" i="9"/>
  <c r="I24" i="9" s="1"/>
  <c r="F56" i="5"/>
  <c r="J26" i="5"/>
  <c r="J31" i="5" s="1"/>
  <c r="F15" i="5"/>
  <c r="G19" i="7"/>
  <c r="J19" i="7" s="1"/>
  <c r="J21" i="7" s="1"/>
  <c r="J42" i="7" s="1"/>
  <c r="J44" i="7" s="1"/>
  <c r="F53" i="5"/>
  <c r="K44" i="7"/>
  <c r="K32" i="6"/>
  <c r="J27" i="3" l="1"/>
  <c r="J31" i="3" s="1"/>
  <c r="J47" i="1"/>
  <c r="J44" i="2"/>
  <c r="J15" i="5"/>
  <c r="J36" i="5"/>
  <c r="K17" i="5"/>
  <c r="K35" i="5" s="1"/>
  <c r="K37" i="5" s="1"/>
  <c r="J17" i="5" l="1"/>
  <c r="J35" i="5" s="1"/>
  <c r="J37" i="5" s="1"/>
  <c r="K43" i="2" l="1"/>
  <c r="K42" i="2"/>
  <c r="K46" i="1"/>
  <c r="J39" i="2" l="1"/>
  <c r="K45" i="1"/>
  <c r="K47" i="1" s="1"/>
</calcChain>
</file>

<file path=xl/sharedStrings.xml><?xml version="1.0" encoding="utf-8"?>
<sst xmlns="http://schemas.openxmlformats.org/spreadsheetml/2006/main" count="1420" uniqueCount="394">
  <si>
    <t xml:space="preserve">Purchase Order Period     </t>
  </si>
  <si>
    <t>Unit Increment</t>
  </si>
  <si>
    <t>SLA</t>
  </si>
  <si>
    <t>Per Diem</t>
  </si>
  <si>
    <t>WLSLA</t>
  </si>
  <si>
    <t>Emergency SLA</t>
  </si>
  <si>
    <t>Hour</t>
  </si>
  <si>
    <t>FLEXIBLE BUDGET ITEMS</t>
  </si>
  <si>
    <t>Trip</t>
  </si>
  <si>
    <t>varies</t>
  </si>
  <si>
    <t>Agency Selected to Provide Services</t>
  </si>
  <si>
    <t>Self-Direct Transportation</t>
  </si>
  <si>
    <t>Community-Based Supports</t>
  </si>
  <si>
    <t>15 min</t>
  </si>
  <si>
    <t>Center-Based Supports</t>
  </si>
  <si>
    <t>Flexible Budget Total</t>
  </si>
  <si>
    <t>Fixed Budget Total</t>
  </si>
  <si>
    <t>Total Budget</t>
  </si>
  <si>
    <t>Signature of Participant (or Legally Authorized Representative)</t>
  </si>
  <si>
    <t>Date (month/day/year)</t>
  </si>
  <si>
    <t>Signature of Representative from Agency #1</t>
  </si>
  <si>
    <t>Signature of Representative from Agency #2</t>
  </si>
  <si>
    <t>Signature of Representative from Agency #3</t>
  </si>
  <si>
    <t>Transportation</t>
  </si>
  <si>
    <t>Respite</t>
  </si>
  <si>
    <t xml:space="preserve">MID # </t>
  </si>
  <si>
    <t>Current Tier</t>
  </si>
  <si>
    <t xml:space="preserve">Address of SLA </t>
  </si>
  <si>
    <t>Start Date</t>
  </si>
  <si>
    <t>End Date</t>
  </si>
  <si>
    <t xml:space="preserve">The Agency You Have Selected to Work With </t>
  </si>
  <si>
    <t>Shared Living Arrangement</t>
  </si>
  <si>
    <t>Emergency Shared Living Arrangement</t>
  </si>
  <si>
    <t>Whole Life Shared Living Arrangement</t>
  </si>
  <si>
    <r>
      <t xml:space="preserve">The Service You Are Requesting </t>
    </r>
    <r>
      <rPr>
        <i/>
        <sz val="11"/>
        <color theme="1"/>
        <rFont val="Arial Nova Cond"/>
        <family val="2"/>
      </rPr>
      <t>(Check One)</t>
    </r>
  </si>
  <si>
    <t>SLA Home Provider Name</t>
  </si>
  <si>
    <t>PART A: INDIVIDUAL'S INFORMATION</t>
  </si>
  <si>
    <r>
      <t>Transportation</t>
    </r>
    <r>
      <rPr>
        <sz val="11"/>
        <rFont val="Arial Nova Cond"/>
        <family val="2"/>
      </rPr>
      <t xml:space="preserve"> </t>
    </r>
    <r>
      <rPr>
        <i/>
        <sz val="11"/>
        <rFont val="Arial Nova Cond"/>
        <family val="2"/>
      </rPr>
      <t>(to/from home)</t>
    </r>
  </si>
  <si>
    <t>Dollar</t>
  </si>
  <si>
    <t>Annual $</t>
  </si>
  <si>
    <t>Approved L9 $</t>
  </si>
  <si>
    <t>Units</t>
  </si>
  <si>
    <t>PART D: TOTALS AND SIGNATURES</t>
  </si>
  <si>
    <t>Make your selection(s) related to your flexible budget community activities. Enter only on those lines where you are making a service request.  Leave the remaining lines blank. Duplicate lines are provided if you will be getting the same service from more than one provider.</t>
  </si>
  <si>
    <t># of Units</t>
  </si>
  <si>
    <t>Annual Budget $</t>
  </si>
  <si>
    <t>Residential Address</t>
  </si>
  <si>
    <t>Residential</t>
  </si>
  <si>
    <t>Emergency Respite</t>
  </si>
  <si>
    <t>This document is developed with the person and their team to reflect the supports indicated in their Individual Support Plan (ISP)</t>
  </si>
  <si>
    <t>Group Home</t>
  </si>
  <si>
    <t xml:space="preserve">24-Hour Non-Congregate  </t>
  </si>
  <si>
    <t>Select Services Needed From Residential Agency</t>
  </si>
  <si>
    <t>Non-Congregate Supports</t>
  </si>
  <si>
    <t>PART C: FLEXIBLE INDIVIDUAL BUDGET</t>
  </si>
  <si>
    <t>Annual Purchase Order for 24 Hour Residential Supports</t>
  </si>
  <si>
    <t>Annual Purchase Order for Shared Living Arrangments (SLA) or Whole Life SLA</t>
  </si>
  <si>
    <t>Annual Purchase Order for Community Supports</t>
  </si>
  <si>
    <t>PART B: FLEXIBLE INDIVIDUAL BUDGET</t>
  </si>
  <si>
    <t xml:space="preserve"> Flexible Budget Total </t>
  </si>
  <si>
    <t>Annual</t>
  </si>
  <si>
    <t>L9</t>
  </si>
  <si>
    <t>Professional Services</t>
  </si>
  <si>
    <t>Schedule of Rates Paid to Providers Effective July 1,2023 for Use in Personal Budget Development</t>
  </si>
  <si>
    <t>Hourly</t>
  </si>
  <si>
    <t>Respite- standard</t>
  </si>
  <si>
    <t>Respite- Per Diem</t>
  </si>
  <si>
    <t>Day</t>
  </si>
  <si>
    <t>Lifeline</t>
  </si>
  <si>
    <t>Month</t>
  </si>
  <si>
    <t>1:1</t>
  </si>
  <si>
    <t>Tier A</t>
  </si>
  <si>
    <t>Tier B</t>
  </si>
  <si>
    <t>Tier C</t>
  </si>
  <si>
    <t>Tier D</t>
  </si>
  <si>
    <t>Tier E</t>
  </si>
  <si>
    <t>Group Supported Employment</t>
  </si>
  <si>
    <t>Per Trip</t>
  </si>
  <si>
    <t>Supports Brokerage</t>
  </si>
  <si>
    <t>Service</t>
  </si>
  <si>
    <t>RICLAS</t>
  </si>
  <si>
    <t>Discovery</t>
  </si>
  <si>
    <r>
      <t xml:space="preserve">Respite </t>
    </r>
    <r>
      <rPr>
        <i/>
        <sz val="11"/>
        <rFont val="Arial Nova Cond Light"/>
        <family val="2"/>
      </rPr>
      <t>(hourly)</t>
    </r>
  </si>
  <si>
    <t>Community Based Supports</t>
  </si>
  <si>
    <t>Peer-to-Peer Supports</t>
  </si>
  <si>
    <t>Family-to-Family Supports</t>
  </si>
  <si>
    <t>New Services TBD</t>
  </si>
  <si>
    <t>PROFESSIONAL SERVICES</t>
  </si>
  <si>
    <t>Tier/
Ratio</t>
  </si>
  <si>
    <t>Billing Unit</t>
  </si>
  <si>
    <t>Psychiatrist</t>
  </si>
  <si>
    <t>All</t>
  </si>
  <si>
    <t>15 Min.</t>
  </si>
  <si>
    <t>Psychologist/ BCBA</t>
  </si>
  <si>
    <t>Registered Nurse</t>
  </si>
  <si>
    <t>Therapist (OT/ PT/ SLP)</t>
  </si>
  <si>
    <t>Licensed Social Worker</t>
  </si>
  <si>
    <t>Lic. Counselor/ LMFT</t>
  </si>
  <si>
    <t>All Tiers</t>
  </si>
  <si>
    <t>Rate for 
All Tiers</t>
  </si>
  <si>
    <t>Whole Life SLA</t>
  </si>
  <si>
    <t>Goods &amp; Services</t>
  </si>
  <si>
    <t>Financial Management Services (FI)</t>
  </si>
  <si>
    <t>Monthly</t>
  </si>
  <si>
    <t>Support Facilitation (FI - vendor only payment)</t>
  </si>
  <si>
    <t>Support Facilitation (FI - Self-Directed Services)</t>
  </si>
  <si>
    <t>RATES</t>
  </si>
  <si>
    <t>RATE FOR ALL TIERS</t>
  </si>
  <si>
    <t>Annual Purchase Order for Self-Directed Services</t>
  </si>
  <si>
    <t>This is not an allocation of services.  Each individual is given a resource allocation to be used in the budgeting process.  This Purchase Order must be submitted to BHDDH for approval before Service Allocations can be assigned.  If approved, then service allocations will be assigned.</t>
  </si>
  <si>
    <t xml:space="preserve">The FI You Have Selected to Work With </t>
  </si>
  <si>
    <t xml:space="preserve">Flexible Individual Budget Total </t>
  </si>
  <si>
    <t>Support Facilitation</t>
  </si>
  <si>
    <t>Support Brokerage</t>
  </si>
  <si>
    <t xml:space="preserve">FIXED BUDGET ITEMS </t>
  </si>
  <si>
    <t>Annual Purchase Order for Self-Directed Vendor Only Payments</t>
  </si>
  <si>
    <t xml:space="preserve">Make your selection(s) related to your flexible budget activities. Include Payroll Taxes in the total. 
Enter only on those lines where you are making a service request.  Leave the remaining lines blank. </t>
  </si>
  <si>
    <t>PART B: FISCAL INTERMEDIARY (FI) FIXED BUDGET</t>
  </si>
  <si>
    <r>
      <t xml:space="preserve">Assistive Technology  </t>
    </r>
    <r>
      <rPr>
        <i/>
        <sz val="11"/>
        <color theme="1"/>
        <rFont val="Arial Nova Cond Light"/>
        <family val="2"/>
      </rPr>
      <t>(Prior Approval Needed)</t>
    </r>
  </si>
  <si>
    <t>Rate</t>
  </si>
  <si>
    <t>FOR INTERNAL USE ONLY - BUDGET TO BILLABLE UNITS</t>
  </si>
  <si>
    <t>Blended Rate</t>
  </si>
  <si>
    <t>Annual Purchase Order for RICLAS</t>
  </si>
  <si>
    <t>Annual Purchase Order for Employment</t>
  </si>
  <si>
    <t>PART B: ADD-ON BUDGET FOR EMPLOYMENT</t>
  </si>
  <si>
    <t>Job Coaching</t>
  </si>
  <si>
    <t>Job Retention</t>
  </si>
  <si>
    <t xml:space="preserve">Add-On Employment Budget Total  </t>
  </si>
  <si>
    <t>Total Add-On Employment Budget</t>
  </si>
  <si>
    <t xml:space="preserve">Enter details for your employment request. Enter only on lines where you are making a service request.  Leave remaining lines blank. </t>
  </si>
  <si>
    <t>PART C: TOTALS AND SIGNATURES</t>
  </si>
  <si>
    <t>Approved 
L9 $</t>
  </si>
  <si>
    <t xml:space="preserve">Flexible Individual Budget Total  </t>
  </si>
  <si>
    <t># days in SLA</t>
  </si>
  <si>
    <t># days in Res</t>
  </si>
  <si>
    <t>SLA BUDGET</t>
  </si>
  <si>
    <t xml:space="preserve">Selected Agency </t>
  </si>
  <si>
    <r>
      <t xml:space="preserve">Job Development </t>
    </r>
    <r>
      <rPr>
        <i/>
        <sz val="11"/>
        <rFont val="Arial Nova Cond Light"/>
        <family val="2"/>
      </rPr>
      <t>(Max 200 hours)</t>
    </r>
  </si>
  <si>
    <t>RESIDENTIAL SUPPORTS</t>
  </si>
  <si>
    <t>Supportive Living (Awake Overnight)</t>
  </si>
  <si>
    <t>Supportive Living (Asleep Overnight)</t>
  </si>
  <si>
    <t>Remote Supports Monitoring</t>
  </si>
  <si>
    <t>Remote Supports In-Person</t>
  </si>
  <si>
    <t xml:space="preserve">Job Coaching </t>
  </si>
  <si>
    <t xml:space="preserve">Job Development </t>
  </si>
  <si>
    <t>EMPLOYMENT</t>
  </si>
  <si>
    <t>TRANSPORTATION</t>
  </si>
  <si>
    <t>SELF-DIRECTED SERVICES</t>
  </si>
  <si>
    <t>ADD-ON SERVICES</t>
  </si>
  <si>
    <t>COMMUNITY SERVICES</t>
  </si>
  <si>
    <t>Respite-shared 1:2</t>
  </si>
  <si>
    <t>Respite-shared 1:3</t>
  </si>
  <si>
    <t>PART B: SHARED LIVING PROVIDER FIXED BUDGET</t>
  </si>
  <si>
    <t># of Units*</t>
  </si>
  <si>
    <t>*Prior approval needed</t>
  </si>
  <si>
    <t>Assistive Technology*</t>
  </si>
  <si>
    <r>
      <t xml:space="preserve">Respite </t>
    </r>
    <r>
      <rPr>
        <i/>
        <sz val="11"/>
        <rFont val="Arial Nova Cond Light"/>
        <family val="2"/>
      </rPr>
      <t>(daily)</t>
    </r>
  </si>
  <si>
    <r>
      <t>Professional Services</t>
    </r>
    <r>
      <rPr>
        <i/>
        <sz val="11"/>
        <color theme="1"/>
        <rFont val="Arial Nova Cond Light"/>
        <family val="2"/>
      </rPr>
      <t xml:space="preserve"> </t>
    </r>
  </si>
  <si>
    <t xml:space="preserve">Fixed Budget Total  </t>
  </si>
  <si>
    <t xml:space="preserve">Flexible Budget Total  </t>
  </si>
  <si>
    <t xml:space="preserve">Total Budget  </t>
  </si>
  <si>
    <t xml:space="preserve">Assistive Technology*  </t>
  </si>
  <si>
    <t>PART B: RESIDENTIAL PROVIDER FIXED BUDGET</t>
  </si>
  <si>
    <r>
      <t xml:space="preserve">Support Facilitation </t>
    </r>
    <r>
      <rPr>
        <i/>
        <sz val="11"/>
        <color theme="1"/>
        <rFont val="Arial Nova Cond Light"/>
        <family val="2"/>
      </rPr>
      <t>(Vendor Only)</t>
    </r>
  </si>
  <si>
    <t>*(Prior Approval Needed)</t>
  </si>
  <si>
    <t>*Prior Approval Needed</t>
  </si>
  <si>
    <t xml:space="preserve"> Flexible Individual Budget Total  </t>
  </si>
  <si>
    <t>Self-Directed Supports</t>
  </si>
  <si>
    <t xml:space="preserve">Select Services Needed </t>
  </si>
  <si>
    <t>up to 344 units</t>
  </si>
  <si>
    <t>*adjust units to 345 for plan years that include February 29</t>
  </si>
  <si>
    <t>Itemized Back Up for Goods and Services</t>
  </si>
  <si>
    <t>Vendor</t>
  </si>
  <si>
    <t>Cost</t>
  </si>
  <si>
    <t>Description of Goods or Services</t>
  </si>
  <si>
    <t>Interpreter / Behavioral Specialist</t>
  </si>
  <si>
    <t>Office/ Telehealth</t>
  </si>
  <si>
    <t>Home/ Community</t>
  </si>
  <si>
    <t>BCABA</t>
  </si>
  <si>
    <t>LPN</t>
  </si>
  <si>
    <t>Access to Overnight Supports</t>
  </si>
  <si>
    <t>Per Day</t>
  </si>
  <si>
    <t>Annual 
Budget $</t>
  </si>
  <si>
    <r>
      <t xml:space="preserve">Emergency SLA Professional Services </t>
    </r>
    <r>
      <rPr>
        <i/>
        <sz val="11"/>
        <color theme="1"/>
        <rFont val="Arial Nova"/>
        <family val="2"/>
      </rPr>
      <t>(6 hrs)</t>
    </r>
  </si>
  <si>
    <t>15 minutes</t>
  </si>
  <si>
    <t>Individual Name</t>
  </si>
  <si>
    <t>15-minute</t>
  </si>
  <si>
    <r>
      <t>Goods &amp; Services*</t>
    </r>
    <r>
      <rPr>
        <i/>
        <sz val="11"/>
        <rFont val="Arial Narrow"/>
        <family val="2"/>
      </rPr>
      <t xml:space="preserve"> (complete itemized sheet)</t>
    </r>
  </si>
  <si>
    <r>
      <t>Respite</t>
    </r>
    <r>
      <rPr>
        <b/>
        <i/>
        <sz val="11"/>
        <rFont val="Arial Nova"/>
        <family val="2"/>
      </rPr>
      <t xml:space="preserve"> </t>
    </r>
    <r>
      <rPr>
        <i/>
        <sz val="11"/>
        <rFont val="Arial Nova Cond Light"/>
        <family val="2"/>
      </rPr>
      <t>(daily)</t>
    </r>
  </si>
  <si>
    <t>Include workers compensation and self-directed transportation under Goods &amp; Services</t>
  </si>
  <si>
    <t>E</t>
  </si>
  <si>
    <t>C</t>
  </si>
  <si>
    <t>A</t>
  </si>
  <si>
    <t>B</t>
  </si>
  <si>
    <t>D</t>
  </si>
  <si>
    <t>up to 300 hours (1200 units)</t>
  </si>
  <si>
    <r>
      <t xml:space="preserve">Discovery </t>
    </r>
    <r>
      <rPr>
        <i/>
        <sz val="11"/>
        <rFont val="Arial Nova Cond Light"/>
        <family val="2"/>
      </rPr>
      <t>(Max 60 hours=240 units)</t>
    </r>
  </si>
  <si>
    <t>When unit increment is dollar,</t>
  </si>
  <si>
    <t>the # of Units = Annual Budget $</t>
  </si>
  <si>
    <t>up to 344 units*</t>
  </si>
  <si>
    <t>For professional services,</t>
  </si>
  <si>
    <t>multiply the relevant rate(s)</t>
  </si>
  <si>
    <t>by the estimated units and add</t>
  </si>
  <si>
    <t>all the sums. Enter only the total.</t>
  </si>
  <si>
    <t>Personal Support in the Workplace</t>
  </si>
  <si>
    <t>Days in Res</t>
  </si>
  <si>
    <t>Community-based supports</t>
  </si>
  <si>
    <t>defaults to the 1:1 rate.</t>
  </si>
  <si>
    <t>Change to tier rate if needed.</t>
  </si>
  <si>
    <t xml:space="preserve">Purchase Order Period:   </t>
  </si>
  <si>
    <t>Purchase Order Period</t>
  </si>
  <si>
    <t>These services have not yet rolled out and cannot be billed. They shouldn't be included on a PO.</t>
  </si>
  <si>
    <t xml:space="preserve">These rates cannot be billed until new </t>
  </si>
  <si>
    <t>on the PO.</t>
  </si>
  <si>
    <t>codes are established, but can be included</t>
  </si>
  <si>
    <t>AGENCY-BASED SERVICES</t>
  </si>
  <si>
    <t>Category</t>
  </si>
  <si>
    <t xml:space="preserve">BHDDH Service </t>
  </si>
  <si>
    <t>HCPC / 
Modifier</t>
  </si>
  <si>
    <t>Max 
Units</t>
  </si>
  <si>
    <t>FY24 
Rate</t>
  </si>
  <si>
    <t>Center-Based</t>
  </si>
  <si>
    <t>Day Program  (center-based)</t>
  </si>
  <si>
    <t>All 1:1</t>
  </si>
  <si>
    <t>T2021 TG U1</t>
  </si>
  <si>
    <t>32/day</t>
  </si>
  <si>
    <t>T2021 U5</t>
  </si>
  <si>
    <t>T2021 U6</t>
  </si>
  <si>
    <t>T2021 U7</t>
  </si>
  <si>
    <t>T2021 UA</t>
  </si>
  <si>
    <t>T2021 TG</t>
  </si>
  <si>
    <t>Day Program  (center-based) L9</t>
  </si>
  <si>
    <t>T2021 L9</t>
  </si>
  <si>
    <t>Community Supports</t>
  </si>
  <si>
    <t>Access to Overnight Shared Supports</t>
  </si>
  <si>
    <t>T2016 U8</t>
  </si>
  <si>
    <t>per diem</t>
  </si>
  <si>
    <t>1/day</t>
  </si>
  <si>
    <t xml:space="preserve">Community-Based Supports </t>
  </si>
  <si>
    <t>T2017</t>
  </si>
  <si>
    <t>96/day</t>
  </si>
  <si>
    <t>Community-Based Supports, Group</t>
  </si>
  <si>
    <t>T2017 US</t>
  </si>
  <si>
    <t>T2017 UR</t>
  </si>
  <si>
    <t>T2017 UQ</t>
  </si>
  <si>
    <t>T2017 UP</t>
  </si>
  <si>
    <t>T2017 UN</t>
  </si>
  <si>
    <t>Community-Based Supports L9</t>
  </si>
  <si>
    <t>T2017 L9</t>
  </si>
  <si>
    <t>Respite Care</t>
  </si>
  <si>
    <t>T1005</t>
  </si>
  <si>
    <t>36/day</t>
  </si>
  <si>
    <t>Respite L9</t>
  </si>
  <si>
    <t>T1005 L9</t>
  </si>
  <si>
    <t>per service</t>
  </si>
  <si>
    <t>Employment</t>
  </si>
  <si>
    <t>T2019</t>
  </si>
  <si>
    <t>Job Coaching L9</t>
  </si>
  <si>
    <t>T2019 L9</t>
  </si>
  <si>
    <t>T2025 UD</t>
  </si>
  <si>
    <t>per hour</t>
  </si>
  <si>
    <t>200/year</t>
  </si>
  <si>
    <t>Job Development L9</t>
  </si>
  <si>
    <t>T2025 L9</t>
  </si>
  <si>
    <t>T2023 U5</t>
  </si>
  <si>
    <t>per month</t>
  </si>
  <si>
    <t>1/month</t>
  </si>
  <si>
    <t>T2023 U6</t>
  </si>
  <si>
    <t>T2023 U7</t>
  </si>
  <si>
    <t>T2023 UA</t>
  </si>
  <si>
    <t>T2023 TG</t>
  </si>
  <si>
    <t>64/day</t>
  </si>
  <si>
    <t>Supported Employment - Group</t>
  </si>
  <si>
    <t>T2019 US</t>
  </si>
  <si>
    <t>T2019 UR</t>
  </si>
  <si>
    <t>T2019 UQ</t>
  </si>
  <si>
    <t>T2019 UP</t>
  </si>
  <si>
    <t>T2019 UN</t>
  </si>
  <si>
    <t>Other</t>
  </si>
  <si>
    <t>Assistive Technology</t>
  </si>
  <si>
    <t>T5999</t>
  </si>
  <si>
    <t>NA</t>
  </si>
  <si>
    <t>Varies</t>
  </si>
  <si>
    <t>Home Modifications</t>
  </si>
  <si>
    <t>S5165</t>
  </si>
  <si>
    <t>Professional Services*</t>
  </si>
  <si>
    <t>T2021 U8</t>
  </si>
  <si>
    <t>Professional Services* L9</t>
  </si>
  <si>
    <t>T2021 L9 U8</t>
  </si>
  <si>
    <t>A, B, C</t>
  </si>
  <si>
    <t>T2003</t>
  </si>
  <si>
    <t>per trip</t>
  </si>
  <si>
    <t>12/day</t>
  </si>
  <si>
    <t>T2003 UA</t>
  </si>
  <si>
    <t>T2003 TG</t>
  </si>
  <si>
    <t>Transportation L9</t>
  </si>
  <si>
    <t>T2003 L9</t>
  </si>
  <si>
    <t>Community Residence Supports</t>
  </si>
  <si>
    <t>T2033 U5</t>
  </si>
  <si>
    <t>T2033 U6</t>
  </si>
  <si>
    <t>T2033 U7</t>
  </si>
  <si>
    <t>T2033 UA</t>
  </si>
  <si>
    <t>T2033 TG</t>
  </si>
  <si>
    <t>Community Residence Supports L9</t>
  </si>
  <si>
    <t>T2033 L9</t>
  </si>
  <si>
    <t>Noncongregate Residence Supports</t>
  </si>
  <si>
    <t>T2016 U5</t>
  </si>
  <si>
    <t>T2016 U6</t>
  </si>
  <si>
    <t>T2016 U7</t>
  </si>
  <si>
    <t>T2016 UA</t>
  </si>
  <si>
    <t>T2016 TG</t>
  </si>
  <si>
    <t>Noncongregate Residence Supports L9</t>
  </si>
  <si>
    <t>T2016 L9</t>
  </si>
  <si>
    <t>per dien</t>
  </si>
  <si>
    <t>Shared Living</t>
  </si>
  <si>
    <t>S9125</t>
  </si>
  <si>
    <t>Professional Services* in SLA</t>
  </si>
  <si>
    <t>T2017 UD U8</t>
  </si>
  <si>
    <t>Professional Services* in SLA L9</t>
  </si>
  <si>
    <t xml:space="preserve">T2017 L9 UD </t>
  </si>
  <si>
    <t>Shared Living Arrangements</t>
  </si>
  <si>
    <t>T2033 U1 U5</t>
  </si>
  <si>
    <t>T2033 U1 U6</t>
  </si>
  <si>
    <t>T2033 U1 U7</t>
  </si>
  <si>
    <t>T2033 U1 UA</t>
  </si>
  <si>
    <t>T2033 U1 TG</t>
  </si>
  <si>
    <t xml:space="preserve">Shared Living Arrangements L9 </t>
  </si>
  <si>
    <t>T2033 L9 U1</t>
  </si>
  <si>
    <t>T2015 US</t>
  </si>
  <si>
    <t>T2015 UR</t>
  </si>
  <si>
    <t>T2015 UQ</t>
  </si>
  <si>
    <t>T2015 UP</t>
  </si>
  <si>
    <t>T2015 UN</t>
  </si>
  <si>
    <t>Whole Life SLA L9</t>
  </si>
  <si>
    <t>T2015 L9</t>
  </si>
  <si>
    <t>SLA HOME PROVIDER RATES</t>
  </si>
  <si>
    <t>Tier</t>
  </si>
  <si>
    <t>Daily Rate</t>
  </si>
  <si>
    <t>SLA Home Provider</t>
  </si>
  <si>
    <t>WHOLE LIFE SLA HOME PROVIDER RATES</t>
  </si>
  <si>
    <t>Whole Life SLA Home Provider</t>
  </si>
  <si>
    <t>Self-Directed Category</t>
  </si>
  <si>
    <t>FY24 Max 
Rate</t>
  </si>
  <si>
    <t>Self-Direction</t>
  </si>
  <si>
    <t>T2041 U2</t>
  </si>
  <si>
    <t>Support Facilitation, Self-Direct Services</t>
  </si>
  <si>
    <t>T2022 TG U2</t>
  </si>
  <si>
    <t>T2022 UA U2</t>
  </si>
  <si>
    <t>Support Facilitation, Vendor Only</t>
  </si>
  <si>
    <t>T2022 U5 U2</t>
  </si>
  <si>
    <t>Community Based Supports Self Directed</t>
  </si>
  <si>
    <t xml:space="preserve">T2017 U2 </t>
  </si>
  <si>
    <t>Community Based Supports Self Directed L9</t>
  </si>
  <si>
    <t>T2017 L9 U2</t>
  </si>
  <si>
    <t>T1005 U2</t>
  </si>
  <si>
    <t>Job Development Self-Direction</t>
  </si>
  <si>
    <t>T2025 UD U2</t>
  </si>
  <si>
    <t>Job Development Self-Direction L9</t>
  </si>
  <si>
    <t>T2025 L9 U2</t>
  </si>
  <si>
    <t>T2019 U2</t>
  </si>
  <si>
    <t>Supported Employment Group</t>
  </si>
  <si>
    <t>T2019 UN U2</t>
  </si>
  <si>
    <t>T2023 U5 U2</t>
  </si>
  <si>
    <t>T2023 U6 U2</t>
  </si>
  <si>
    <t>T2023 U7 U2</t>
  </si>
  <si>
    <t>T2023 UA U2</t>
  </si>
  <si>
    <t>T2023 TG U2</t>
  </si>
  <si>
    <t>Goods or Services</t>
  </si>
  <si>
    <t>T2025 U2</t>
  </si>
  <si>
    <t>Professional Services* Self Directed</t>
  </si>
  <si>
    <t>T2021 U8 U1</t>
  </si>
  <si>
    <t>Professional Services* Self Directed L9</t>
  </si>
  <si>
    <t>T2021 L9 U1</t>
  </si>
  <si>
    <t>T2003 U2</t>
  </si>
  <si>
    <t>PROFESSIONAL SERVICES - PENDING BILL CODES</t>
  </si>
  <si>
    <t>*Professional Services has been broken out into 10 professions that will have different rates, but we do not yet have the new codes to bill these rates. The old code and rate can be billed until the new codes are available. Once the new codes are available, any billing under the old code and rate will need to be recouped and billed at the new rate.</t>
  </si>
  <si>
    <t>HCPC</t>
  </si>
  <si>
    <t>TBD</t>
  </si>
  <si>
    <t>Interpreter</t>
  </si>
  <si>
    <t>NEW SERVICES - NOT YET IMPLEMENTED</t>
  </si>
  <si>
    <t>Max Units</t>
  </si>
  <si>
    <t>FY24 Rate</t>
  </si>
  <si>
    <t>NOT YET IMPLEMENTED</t>
  </si>
  <si>
    <t xml:space="preserve">Discovery </t>
  </si>
  <si>
    <t>240/year</t>
  </si>
  <si>
    <t>Family to Family Supports</t>
  </si>
  <si>
    <t>Peer Supports</t>
  </si>
  <si>
    <t>Remote Supports, In-Person Response</t>
  </si>
  <si>
    <t>Remote Supports, Monitoring</t>
  </si>
  <si>
    <t>Supportive Living</t>
  </si>
  <si>
    <t>Vehicle Modifications</t>
  </si>
  <si>
    <t>The following services have proposed rates but have not yet been rolled out and cannot be billed. They should not be included on a PO.</t>
  </si>
  <si>
    <t>Goods and Services must decrease the need for other Medicaid services, promotes community inclusion or increases safety in the home.</t>
  </si>
  <si>
    <r>
      <t xml:space="preserve">Respite </t>
    </r>
    <r>
      <rPr>
        <i/>
        <sz val="11"/>
        <rFont val="Arial Nova Cond Light"/>
        <family val="2"/>
      </rPr>
      <t>(hourly; max 9 hours)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</si>
</sst>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quot;$&quot;#,##0.00"/>
    <numFmt numFmtId="165" formatCode="_(&quot;$&quot;* #,##0.0000_);_(&quot;$&quot;* \(#,##0.0000\);_(&quot;$&quot;* &quot;-&quot;????_);_(@_)"/>
    <numFmt numFmtId="166" formatCode="_(&quot;$&quot;* #,##0.00_);_(&quot;$&quot;* \(#,##0.00\);_(&quot;$&quot;* &quot;-&quot;????_);_(@_)"/>
    <numFmt numFmtId="167" formatCode="\$0.00"/>
  </numFmts>
  <fonts count="37" x14ac:knownFonts="1">
    <font>
      <sz val="11"/>
      <color theme="1"/>
      <name val="Calibri"/>
      <family val="2"/>
      <scheme val="minor"/>
    </font>
    <font>
      <sz val="11"/>
      <color theme="1"/>
      <name val="Calibri"/>
      <family val="2"/>
      <scheme val="minor"/>
    </font>
    <font>
      <b/>
      <sz val="11"/>
      <color theme="1"/>
      <name val="Arial Nova"/>
      <family val="2"/>
    </font>
    <font>
      <sz val="11"/>
      <color theme="1"/>
      <name val="Arial Nova"/>
      <family val="2"/>
    </font>
    <font>
      <sz val="11"/>
      <color indexed="8"/>
      <name val="Arial Nova"/>
      <family val="2"/>
    </font>
    <font>
      <b/>
      <sz val="11"/>
      <color indexed="8"/>
      <name val="Arial Nova"/>
      <family val="2"/>
    </font>
    <font>
      <sz val="11"/>
      <name val="Arial Nova"/>
      <family val="2"/>
    </font>
    <font>
      <i/>
      <sz val="11"/>
      <color theme="1"/>
      <name val="Arial Nova Cond Light"/>
      <family val="2"/>
    </font>
    <font>
      <i/>
      <sz val="11"/>
      <color indexed="8"/>
      <name val="Arial Nova Cond Light"/>
      <family val="2"/>
    </font>
    <font>
      <b/>
      <sz val="12"/>
      <color theme="1"/>
      <name val="Arial Nova"/>
      <family val="2"/>
    </font>
    <font>
      <i/>
      <sz val="11"/>
      <color theme="1"/>
      <name val="Arial Nova Cond"/>
      <family val="2"/>
    </font>
    <font>
      <b/>
      <sz val="11"/>
      <name val="Arial Nova"/>
      <family val="2"/>
    </font>
    <font>
      <sz val="11"/>
      <name val="Arial Nova Cond"/>
      <family val="2"/>
    </font>
    <font>
      <i/>
      <sz val="11"/>
      <name val="Arial Nova Cond"/>
      <family val="2"/>
    </font>
    <font>
      <i/>
      <sz val="11"/>
      <color indexed="8"/>
      <name val="Arial Nova Cond"/>
      <family val="2"/>
    </font>
    <font>
      <i/>
      <sz val="12"/>
      <color theme="1"/>
      <name val="Arial Nova Cond Light"/>
      <family val="2"/>
    </font>
    <font>
      <b/>
      <sz val="14"/>
      <color theme="1"/>
      <name val="Arial Nova"/>
      <family val="2"/>
    </font>
    <font>
      <sz val="8"/>
      <name val="Calibri"/>
      <family val="2"/>
      <scheme val="minor"/>
    </font>
    <font>
      <i/>
      <sz val="11"/>
      <name val="Arial Nova Cond Light"/>
      <family val="2"/>
    </font>
    <font>
      <u/>
      <sz val="11"/>
      <color indexed="8"/>
      <name val="Arial Nova"/>
      <family val="2"/>
    </font>
    <font>
      <i/>
      <u/>
      <sz val="11"/>
      <color indexed="8"/>
      <name val="Arial Nova"/>
      <family val="2"/>
    </font>
    <font>
      <i/>
      <sz val="11"/>
      <color indexed="8"/>
      <name val="Arial Nova"/>
      <family val="2"/>
    </font>
    <font>
      <b/>
      <sz val="11"/>
      <color rgb="FF000000"/>
      <name val="Arial Nova"/>
      <family val="2"/>
    </font>
    <font>
      <b/>
      <sz val="12"/>
      <color indexed="8"/>
      <name val="Arial Nova"/>
      <family val="2"/>
    </font>
    <font>
      <b/>
      <i/>
      <sz val="12"/>
      <color indexed="8"/>
      <name val="Arial Nova"/>
      <family val="2"/>
    </font>
    <font>
      <sz val="11"/>
      <color theme="1"/>
      <name val="Arial Nova Cond Light"/>
      <family val="2"/>
    </font>
    <font>
      <b/>
      <sz val="14"/>
      <color indexed="8"/>
      <name val="Arial Nova"/>
      <family val="2"/>
    </font>
    <font>
      <i/>
      <sz val="10"/>
      <color indexed="8"/>
      <name val="Arial Nova"/>
      <family val="2"/>
    </font>
    <font>
      <i/>
      <sz val="10"/>
      <name val="Arial Nova"/>
      <family val="2"/>
    </font>
    <font>
      <i/>
      <sz val="11"/>
      <color theme="1"/>
      <name val="Arial Nova"/>
      <family val="2"/>
    </font>
    <font>
      <b/>
      <sz val="12"/>
      <color theme="1"/>
      <name val="Calibri"/>
      <family val="2"/>
      <scheme val="minor"/>
    </font>
    <font>
      <i/>
      <sz val="11"/>
      <name val="Arial Narrow"/>
      <family val="2"/>
    </font>
    <font>
      <b/>
      <i/>
      <sz val="11"/>
      <name val="Arial Nova"/>
      <family val="2"/>
    </font>
    <font>
      <i/>
      <sz val="12"/>
      <color theme="1"/>
      <name val="Arial Nova"/>
      <family val="2"/>
    </font>
    <font>
      <b/>
      <sz val="16"/>
      <color theme="1"/>
      <name val="Calibri"/>
      <family val="2"/>
      <scheme val="minor"/>
    </font>
    <font>
      <sz val="12"/>
      <color theme="1"/>
      <name val="Calibri"/>
      <family val="2"/>
      <scheme val="minor"/>
    </font>
    <font>
      <sz val="16"/>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lightDown">
        <fgColor theme="0" tint="-0.34998626667073579"/>
        <bgColor auto="1"/>
      </patternFill>
    </fill>
    <fill>
      <patternFill patternType="solid">
        <fgColor theme="0" tint="-4.9989318521683403E-2"/>
        <bgColor indexed="64"/>
      </patternFill>
    </fill>
    <fill>
      <patternFill patternType="lightUp">
        <fgColor indexed="23"/>
      </patternFill>
    </fill>
    <fill>
      <patternFill patternType="solid">
        <fgColor rgb="FFFFFF00"/>
        <bgColor indexed="64"/>
      </patternFill>
    </fill>
  </fills>
  <borders count="29">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390">
    <xf numFmtId="0" fontId="0" fillId="0" borderId="0" xfId="0"/>
    <xf numFmtId="0" fontId="3" fillId="0" borderId="0" xfId="0" applyFont="1"/>
    <xf numFmtId="0" fontId="3" fillId="0" borderId="1" xfId="0" applyFont="1" applyBorder="1"/>
    <xf numFmtId="0" fontId="2" fillId="0" borderId="5" xfId="0" applyFont="1" applyBorder="1" applyAlignment="1"/>
    <xf numFmtId="0" fontId="3" fillId="0" borderId="0" xfId="0" applyFont="1" applyAlignment="1">
      <alignment horizontal="center"/>
    </xf>
    <xf numFmtId="0" fontId="2" fillId="3" borderId="9" xfId="0" applyFont="1" applyFill="1" applyBorder="1" applyAlignment="1">
      <alignment horizontal="left"/>
    </xf>
    <xf numFmtId="0" fontId="3" fillId="0" borderId="10" xfId="0" applyFont="1" applyBorder="1"/>
    <xf numFmtId="0" fontId="3" fillId="0" borderId="11" xfId="0" applyFont="1" applyBorder="1"/>
    <xf numFmtId="0" fontId="4" fillId="0" borderId="9" xfId="0" applyFont="1" applyBorder="1" applyAlignment="1">
      <alignment horizontal="center" wrapText="1"/>
    </xf>
    <xf numFmtId="0" fontId="3" fillId="0" borderId="0" xfId="0" applyFont="1" applyBorder="1"/>
    <xf numFmtId="0" fontId="2" fillId="0" borderId="0" xfId="0" applyFont="1" applyBorder="1" applyAlignment="1"/>
    <xf numFmtId="0" fontId="2" fillId="0" borderId="0" xfId="0" applyFont="1" applyBorder="1" applyAlignment="1">
      <alignment horizontal="left"/>
    </xf>
    <xf numFmtId="0" fontId="2" fillId="0" borderId="0" xfId="0" applyFont="1" applyBorder="1"/>
    <xf numFmtId="0" fontId="2" fillId="0" borderId="15" xfId="0" applyFont="1" applyBorder="1" applyAlignment="1">
      <alignment horizontal="left"/>
    </xf>
    <xf numFmtId="0" fontId="3" fillId="0" borderId="4" xfId="0" applyFont="1" applyBorder="1"/>
    <xf numFmtId="0" fontId="4" fillId="0" borderId="2" xfId="0" applyFont="1" applyBorder="1" applyAlignment="1">
      <alignment wrapText="1"/>
    </xf>
    <xf numFmtId="0" fontId="3" fillId="0" borderId="0" xfId="0" applyFont="1" applyBorder="1" applyAlignment="1">
      <alignment horizontal="center"/>
    </xf>
    <xf numFmtId="0" fontId="2" fillId="0" borderId="20" xfId="0" applyFont="1" applyBorder="1" applyAlignment="1">
      <alignment horizontal="left"/>
    </xf>
    <xf numFmtId="0" fontId="2" fillId="0" borderId="7" xfId="0" applyFont="1" applyBorder="1" applyAlignment="1">
      <alignment horizontal="left"/>
    </xf>
    <xf numFmtId="0" fontId="4" fillId="0" borderId="16" xfId="0" applyFont="1" applyBorder="1" applyAlignment="1">
      <alignment horizontal="center" wrapText="1"/>
    </xf>
    <xf numFmtId="0" fontId="3" fillId="0" borderId="9" xfId="0" applyFont="1" applyBorder="1" applyAlignment="1">
      <alignment horizontal="center"/>
    </xf>
    <xf numFmtId="0" fontId="3" fillId="0" borderId="19" xfId="0" applyFont="1" applyBorder="1"/>
    <xf numFmtId="0" fontId="2" fillId="0" borderId="1" xfId="0" applyFont="1" applyBorder="1" applyAlignment="1"/>
    <xf numFmtId="0" fontId="2" fillId="0" borderId="0" xfId="0" applyFont="1" applyBorder="1" applyAlignment="1">
      <alignment horizontal="right"/>
    </xf>
    <xf numFmtId="0" fontId="2" fillId="0" borderId="0" xfId="0" applyFont="1" applyBorder="1" applyAlignment="1">
      <alignment horizontal="right" wrapText="1"/>
    </xf>
    <xf numFmtId="0" fontId="2" fillId="0" borderId="0" xfId="0" applyFont="1" applyBorder="1" applyAlignment="1">
      <alignment vertical="top"/>
    </xf>
    <xf numFmtId="0" fontId="2" fillId="0" borderId="0" xfId="0" applyFont="1" applyAlignment="1">
      <alignment vertical="top"/>
    </xf>
    <xf numFmtId="0" fontId="3" fillId="0" borderId="18" xfId="0" applyFont="1" applyBorder="1"/>
    <xf numFmtId="0" fontId="3" fillId="0" borderId="22" xfId="0" applyFont="1" applyBorder="1" applyAlignment="1"/>
    <xf numFmtId="0" fontId="3" fillId="0" borderId="6" xfId="0" applyFont="1" applyBorder="1"/>
    <xf numFmtId="0" fontId="2" fillId="0" borderId="10" xfId="0" applyFont="1" applyBorder="1" applyAlignment="1"/>
    <xf numFmtId="0" fontId="2" fillId="0" borderId="22" xfId="0" applyFont="1" applyBorder="1" applyAlignment="1"/>
    <xf numFmtId="0" fontId="2" fillId="0" borderId="10" xfId="0" applyFont="1" applyBorder="1"/>
    <xf numFmtId="0" fontId="3" fillId="0" borderId="6" xfId="0" applyFont="1" applyBorder="1" applyAlignment="1">
      <alignment horizontal="center"/>
    </xf>
    <xf numFmtId="0" fontId="3" fillId="0" borderId="10" xfId="0" applyFont="1" applyBorder="1" applyAlignment="1">
      <alignment horizontal="center"/>
    </xf>
    <xf numFmtId="0" fontId="4" fillId="0" borderId="0" xfId="0" applyFont="1" applyBorder="1" applyAlignment="1">
      <alignment horizontal="left"/>
    </xf>
    <xf numFmtId="0" fontId="4" fillId="0" borderId="0" xfId="0" applyFont="1" applyBorder="1" applyAlignment="1" applyProtection="1">
      <alignment horizontal="center" wrapText="1"/>
      <protection locked="0"/>
    </xf>
    <xf numFmtId="0" fontId="4" fillId="0" borderId="0" xfId="0" applyFont="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vertical="top"/>
    </xf>
    <xf numFmtId="0" fontId="4" fillId="0" borderId="0" xfId="0" applyFont="1" applyBorder="1" applyAlignment="1">
      <alignment horizontal="right" vertical="top" wrapText="1"/>
    </xf>
    <xf numFmtId="0" fontId="3" fillId="0" borderId="22" xfId="0" applyFont="1" applyBorder="1"/>
    <xf numFmtId="0" fontId="7" fillId="0" borderId="0" xfId="0" applyFont="1" applyBorder="1"/>
    <xf numFmtId="0" fontId="3" fillId="0" borderId="25" xfId="0" applyFont="1" applyBorder="1"/>
    <xf numFmtId="0" fontId="14" fillId="0" borderId="0" xfId="0" applyFont="1" applyBorder="1" applyAlignment="1">
      <alignment vertical="top"/>
    </xf>
    <xf numFmtId="0" fontId="2" fillId="0" borderId="0" xfId="0" applyFont="1" applyBorder="1" applyAlignment="1">
      <alignment horizontal="right" indent="1"/>
    </xf>
    <xf numFmtId="0" fontId="3" fillId="0" borderId="1" xfId="0" applyFont="1" applyBorder="1" applyAlignment="1">
      <alignment horizontal="center"/>
    </xf>
    <xf numFmtId="0" fontId="4" fillId="0" borderId="1" xfId="0" applyFont="1" applyBorder="1" applyAlignment="1">
      <alignment horizontal="center" vertical="top"/>
    </xf>
    <xf numFmtId="0" fontId="3" fillId="0" borderId="6" xfId="0" applyFont="1" applyBorder="1" applyAlignment="1">
      <alignment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pplyProtection="1">
      <alignment horizontal="center" vertical="center" wrapText="1"/>
      <protection hidden="1"/>
    </xf>
    <xf numFmtId="0" fontId="3" fillId="0" borderId="10" xfId="0" applyFont="1" applyBorder="1" applyAlignment="1">
      <alignment vertical="center"/>
    </xf>
    <xf numFmtId="0" fontId="3" fillId="0" borderId="0" xfId="0" applyFont="1" applyAlignment="1">
      <alignment vertical="center"/>
    </xf>
    <xf numFmtId="0" fontId="2" fillId="0" borderId="1" xfId="0" applyFont="1" applyBorder="1" applyAlignment="1">
      <alignment horizontal="center"/>
    </xf>
    <xf numFmtId="0" fontId="2" fillId="0" borderId="3" xfId="0" applyFont="1" applyBorder="1" applyAlignment="1">
      <alignment horizontal="left"/>
    </xf>
    <xf numFmtId="0" fontId="2" fillId="0" borderId="7" xfId="0" applyFont="1" applyBorder="1" applyAlignment="1">
      <alignment horizontal="left"/>
    </xf>
    <xf numFmtId="0" fontId="3" fillId="0" borderId="0" xfId="0" applyFont="1" applyBorder="1" applyAlignment="1">
      <alignment horizontal="left"/>
    </xf>
    <xf numFmtId="0" fontId="2" fillId="0" borderId="8" xfId="0" applyFont="1" applyBorder="1" applyAlignment="1">
      <alignment horizontal="left"/>
    </xf>
    <xf numFmtId="0" fontId="3" fillId="0" borderId="7" xfId="0" applyFont="1" applyBorder="1" applyAlignment="1">
      <alignment horizontal="left"/>
    </xf>
    <xf numFmtId="0" fontId="5" fillId="0" borderId="9" xfId="0" applyFont="1" applyBorder="1" applyAlignment="1">
      <alignment vertical="center"/>
    </xf>
    <xf numFmtId="0" fontId="11" fillId="0" borderId="15" xfId="0" applyFont="1" applyBorder="1" applyAlignment="1">
      <alignment horizontal="left"/>
    </xf>
    <xf numFmtId="0" fontId="6" fillId="0" borderId="8" xfId="0" applyFont="1" applyBorder="1" applyAlignment="1">
      <alignment horizontal="left"/>
    </xf>
    <xf numFmtId="0" fontId="6" fillId="0" borderId="16" xfId="0" applyFont="1" applyBorder="1" applyAlignment="1" applyProtection="1">
      <alignment horizontal="left" wrapText="1"/>
      <protection locked="0"/>
    </xf>
    <xf numFmtId="0" fontId="6" fillId="0" borderId="16" xfId="0" applyFont="1" applyBorder="1" applyAlignment="1">
      <alignment horizontal="left"/>
    </xf>
    <xf numFmtId="0" fontId="11" fillId="0" borderId="15" xfId="0" applyFont="1" applyBorder="1"/>
    <xf numFmtId="0" fontId="6" fillId="0" borderId="8" xfId="0" applyFont="1" applyBorder="1"/>
    <xf numFmtId="0" fontId="6" fillId="0" borderId="16" xfId="0" applyFont="1" applyBorder="1" applyAlignment="1" applyProtection="1">
      <alignment wrapText="1"/>
      <protection locked="0"/>
    </xf>
    <xf numFmtId="0" fontId="11" fillId="0" borderId="15" xfId="0" applyFont="1" applyBorder="1" applyAlignment="1"/>
    <xf numFmtId="0" fontId="6" fillId="0" borderId="8" xfId="0" applyFont="1" applyBorder="1" applyAlignment="1"/>
    <xf numFmtId="0" fontId="6" fillId="0" borderId="16" xfId="0" applyFont="1" applyBorder="1" applyAlignment="1"/>
    <xf numFmtId="0" fontId="6" fillId="0" borderId="8" xfId="0" applyFont="1" applyBorder="1" applyAlignment="1" applyProtection="1">
      <alignment horizontal="left" wrapText="1"/>
      <protection locked="0"/>
    </xf>
    <xf numFmtId="0" fontId="4" fillId="0" borderId="2" xfId="0" applyFont="1" applyBorder="1" applyAlignment="1">
      <alignment horizontal="left" wrapText="1"/>
    </xf>
    <xf numFmtId="0" fontId="4" fillId="0" borderId="1" xfId="0" applyFont="1" applyBorder="1" applyAlignment="1">
      <alignment horizontal="center" vertical="top" wrapText="1"/>
    </xf>
    <xf numFmtId="0" fontId="4" fillId="0" borderId="3" xfId="0" applyFont="1" applyBorder="1" applyAlignment="1">
      <alignment wrapText="1"/>
    </xf>
    <xf numFmtId="44" fontId="4" fillId="0" borderId="19" xfId="1" applyFont="1" applyBorder="1" applyAlignment="1">
      <alignment wrapText="1"/>
    </xf>
    <xf numFmtId="44" fontId="3" fillId="0" borderId="24" xfId="1" applyFont="1" applyBorder="1" applyAlignment="1">
      <alignment horizontal="left"/>
    </xf>
    <xf numFmtId="44" fontId="3" fillId="0" borderId="0" xfId="1" applyFont="1" applyBorder="1"/>
    <xf numFmtId="0" fontId="5" fillId="2" borderId="9" xfId="0" applyFont="1" applyFill="1" applyBorder="1" applyAlignment="1">
      <alignment horizontal="center" vertical="center" wrapText="1"/>
    </xf>
    <xf numFmtId="0" fontId="5" fillId="2" borderId="9" xfId="0" applyFont="1" applyFill="1" applyBorder="1" applyAlignment="1" applyProtection="1">
      <alignment horizontal="center" vertical="center" wrapText="1"/>
      <protection hidden="1"/>
    </xf>
    <xf numFmtId="0" fontId="4" fillId="0" borderId="9" xfId="0" applyFont="1" applyBorder="1" applyAlignment="1">
      <alignment vertical="center" wrapText="1"/>
    </xf>
    <xf numFmtId="0" fontId="5" fillId="0" borderId="9" xfId="0" applyFont="1" applyBorder="1" applyAlignment="1">
      <alignment horizontal="center" vertical="center" wrapText="1"/>
    </xf>
    <xf numFmtId="44" fontId="5" fillId="0" borderId="19" xfId="1" applyFont="1" applyBorder="1" applyAlignment="1">
      <alignment horizontal="left" wrapText="1"/>
    </xf>
    <xf numFmtId="44" fontId="5" fillId="0" borderId="19" xfId="1" applyFont="1" applyBorder="1" applyAlignment="1">
      <alignment wrapText="1"/>
    </xf>
    <xf numFmtId="0" fontId="2" fillId="0" borderId="0" xfId="0" applyFont="1" applyBorder="1" applyAlignment="1">
      <alignment horizontal="left"/>
    </xf>
    <xf numFmtId="0" fontId="2" fillId="0" borderId="0" xfId="0" applyFont="1" applyBorder="1" applyAlignment="1">
      <alignment horizontal="center"/>
    </xf>
    <xf numFmtId="44" fontId="5" fillId="0" borderId="0" xfId="1" applyFont="1" applyBorder="1" applyAlignment="1" applyProtection="1">
      <alignment horizontal="center"/>
      <protection locked="0"/>
    </xf>
    <xf numFmtId="0" fontId="3" fillId="0" borderId="9" xfId="0" applyFont="1" applyBorder="1" applyAlignment="1">
      <alignment horizontal="center" vertical="center"/>
    </xf>
    <xf numFmtId="44" fontId="3" fillId="0" borderId="9" xfId="1" applyFont="1" applyBorder="1" applyAlignment="1">
      <alignment horizontal="left" vertical="center"/>
    </xf>
    <xf numFmtId="44" fontId="3" fillId="0" borderId="9" xfId="1" applyFont="1" applyBorder="1" applyAlignment="1">
      <alignment vertical="center"/>
    </xf>
    <xf numFmtId="0" fontId="2" fillId="0" borderId="0" xfId="0" applyFont="1" applyBorder="1" applyAlignment="1">
      <alignment horizontal="left" vertical="center" wrapText="1"/>
    </xf>
    <xf numFmtId="0" fontId="3" fillId="0" borderId="0" xfId="0" applyFont="1" applyBorder="1" applyAlignment="1">
      <alignment horizontal="center" vertical="center"/>
    </xf>
    <xf numFmtId="0" fontId="6" fillId="0" borderId="8" xfId="0" applyFont="1" applyBorder="1" applyAlignment="1">
      <alignment horizontal="left" vertical="center"/>
    </xf>
    <xf numFmtId="0" fontId="6" fillId="0" borderId="16" xfId="0" applyFont="1" applyBorder="1" applyAlignment="1" applyProtection="1">
      <alignment horizontal="left" vertical="center" wrapText="1"/>
      <protection locked="0"/>
    </xf>
    <xf numFmtId="44" fontId="3" fillId="0" borderId="24" xfId="1" applyFont="1" applyBorder="1" applyAlignment="1">
      <alignment horizontal="left" vertical="center"/>
    </xf>
    <xf numFmtId="0" fontId="6" fillId="0" borderId="8" xfId="0" applyFont="1" applyBorder="1" applyAlignment="1" applyProtection="1">
      <alignment horizontal="left" vertical="center" wrapText="1"/>
      <protection locked="0"/>
    </xf>
    <xf numFmtId="0" fontId="4" fillId="0" borderId="16" xfId="0" applyFont="1" applyBorder="1" applyAlignment="1">
      <alignment horizontal="center" vertical="center" wrapText="1"/>
    </xf>
    <xf numFmtId="0" fontId="3" fillId="0" borderId="6" xfId="0" applyFont="1" applyBorder="1" applyAlignment="1">
      <alignment horizontal="center" vertical="center"/>
    </xf>
    <xf numFmtId="0" fontId="6" fillId="0" borderId="16" xfId="0" applyFont="1" applyBorder="1" applyAlignment="1">
      <alignment horizontal="left"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11" fillId="0" borderId="15" xfId="0" applyFont="1" applyBorder="1" applyAlignment="1">
      <alignment vertical="center"/>
    </xf>
    <xf numFmtId="0" fontId="6" fillId="0" borderId="8" xfId="0" applyFont="1" applyBorder="1" applyAlignment="1">
      <alignment vertical="center"/>
    </xf>
    <xf numFmtId="0" fontId="6" fillId="0" borderId="16" xfId="0" applyFont="1" applyBorder="1" applyAlignment="1" applyProtection="1">
      <alignment vertical="center" wrapText="1"/>
      <protection locked="0"/>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0" xfId="0" applyFont="1" applyFill="1"/>
    <xf numFmtId="0" fontId="4" fillId="0" borderId="0" xfId="0" applyFont="1"/>
    <xf numFmtId="0" fontId="4" fillId="0" borderId="0" xfId="0" applyFont="1" applyAlignment="1">
      <alignment vertical="top" wrapText="1"/>
    </xf>
    <xf numFmtId="0" fontId="4" fillId="0" borderId="0" xfId="0" applyFont="1" applyAlignment="1">
      <alignment horizontal="center"/>
    </xf>
    <xf numFmtId="0" fontId="4" fillId="0" borderId="0" xfId="0" applyFont="1" applyAlignment="1">
      <alignment vertical="top"/>
    </xf>
    <xf numFmtId="0" fontId="4" fillId="0" borderId="0" xfId="0" applyFont="1" applyAlignment="1">
      <alignment horizontal="center" vertical="top"/>
    </xf>
    <xf numFmtId="20" fontId="19" fillId="0" borderId="0" xfId="0" quotePrefix="1" applyNumberFormat="1" applyFont="1" applyAlignment="1">
      <alignment horizontal="center" vertical="top"/>
    </xf>
    <xf numFmtId="0" fontId="19" fillId="0" borderId="0" xfId="0" quotePrefix="1" applyFont="1" applyAlignment="1">
      <alignment horizontal="center" vertical="top"/>
    </xf>
    <xf numFmtId="0" fontId="19" fillId="0" borderId="0" xfId="0" applyFont="1" applyAlignment="1">
      <alignment vertical="top"/>
    </xf>
    <xf numFmtId="20" fontId="4" fillId="0" borderId="0" xfId="0" applyNumberFormat="1" applyFont="1" applyAlignment="1">
      <alignment horizontal="center" vertical="top"/>
    </xf>
    <xf numFmtId="0" fontId="20" fillId="0" borderId="0" xfId="0" applyFont="1" applyAlignment="1">
      <alignment vertical="top"/>
    </xf>
    <xf numFmtId="164" fontId="4" fillId="0" borderId="0" xfId="0" applyNumberFormat="1" applyFont="1" applyAlignment="1">
      <alignment vertical="top"/>
    </xf>
    <xf numFmtId="0" fontId="5" fillId="0" borderId="0" xfId="0" applyFont="1" applyAlignment="1">
      <alignment vertical="top"/>
    </xf>
    <xf numFmtId="0" fontId="21" fillId="0" borderId="0" xfId="0" applyFont="1" applyAlignment="1">
      <alignment vertical="top" wrapText="1"/>
    </xf>
    <xf numFmtId="44" fontId="4" fillId="0" borderId="0" xfId="0" applyNumberFormat="1" applyFont="1" applyAlignment="1">
      <alignment horizontal="center"/>
    </xf>
    <xf numFmtId="0" fontId="2" fillId="0" borderId="9" xfId="0" applyFont="1" applyBorder="1" applyAlignment="1">
      <alignment vertical="center" wrapText="1"/>
    </xf>
    <xf numFmtId="0" fontId="2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6" xfId="0" applyFont="1" applyBorder="1" applyAlignment="1">
      <alignment horizontal="center" vertical="center" wrapText="1"/>
    </xf>
    <xf numFmtId="0" fontId="23" fillId="0" borderId="0" xfId="0" applyFont="1" applyAlignment="1">
      <alignment vertical="top"/>
    </xf>
    <xf numFmtId="0" fontId="9" fillId="0" borderId="0" xfId="0" applyFont="1" applyAlignment="1">
      <alignment vertical="center"/>
    </xf>
    <xf numFmtId="0" fontId="3"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Border="1" applyAlignment="1">
      <alignment horizontal="center"/>
    </xf>
    <xf numFmtId="0" fontId="5" fillId="0" borderId="0" xfId="0" applyFont="1" applyAlignment="1">
      <alignment vertical="center"/>
    </xf>
    <xf numFmtId="20" fontId="5" fillId="0" borderId="9" xfId="0" quotePrefix="1" applyNumberFormat="1" applyFont="1" applyBorder="1" applyAlignment="1">
      <alignment horizontal="center" vertical="center"/>
    </xf>
    <xf numFmtId="0" fontId="5" fillId="0" borderId="9" xfId="0" applyFont="1" applyBorder="1" applyAlignment="1">
      <alignment horizontal="center" vertical="center"/>
    </xf>
    <xf numFmtId="0" fontId="4" fillId="0" borderId="9" xfId="0" applyFont="1" applyBorder="1" applyAlignment="1">
      <alignment horizontal="center" vertical="top"/>
    </xf>
    <xf numFmtId="164" fontId="4" fillId="0" borderId="9" xfId="0" applyNumberFormat="1" applyFont="1" applyBorder="1" applyAlignment="1">
      <alignment vertical="top"/>
    </xf>
    <xf numFmtId="0" fontId="4" fillId="0" borderId="9" xfId="0" applyFont="1" applyBorder="1" applyAlignment="1">
      <alignment horizontal="center" vertical="top" wrapText="1"/>
    </xf>
    <xf numFmtId="164" fontId="4" fillId="0" borderId="9" xfId="0" applyNumberFormat="1" applyFont="1" applyBorder="1" applyAlignment="1">
      <alignment horizontal="center" vertical="top"/>
    </xf>
    <xf numFmtId="0" fontId="5" fillId="0" borderId="9" xfId="0" applyFont="1" applyBorder="1" applyAlignment="1">
      <alignment horizontal="left" vertical="center" wrapText="1"/>
    </xf>
    <xf numFmtId="0" fontId="4" fillId="0" borderId="9" xfId="0" applyFont="1" applyBorder="1" applyAlignment="1">
      <alignment horizontal="left" vertical="top" wrapText="1"/>
    </xf>
    <xf numFmtId="0" fontId="24" fillId="0" borderId="0" xfId="0" applyFont="1" applyAlignment="1">
      <alignment vertical="top"/>
    </xf>
    <xf numFmtId="164" fontId="4" fillId="5" borderId="9" xfId="0" applyNumberFormat="1" applyFont="1" applyFill="1" applyBorder="1" applyAlignment="1">
      <alignment vertical="top"/>
    </xf>
    <xf numFmtId="0" fontId="3" fillId="0" borderId="10" xfId="0" applyFont="1" applyBorder="1" applyAlignment="1"/>
    <xf numFmtId="0" fontId="5" fillId="4" borderId="9" xfId="0" applyFont="1" applyFill="1" applyBorder="1" applyAlignment="1">
      <alignment horizontal="center" vertical="center" wrapText="1"/>
    </xf>
    <xf numFmtId="0" fontId="5" fillId="4" borderId="9" xfId="0" applyFont="1" applyFill="1" applyBorder="1" applyAlignment="1" applyProtection="1">
      <alignment horizontal="center" vertical="center" wrapText="1"/>
      <protection hidden="1"/>
    </xf>
    <xf numFmtId="0" fontId="2" fillId="4" borderId="8" xfId="0" applyFont="1" applyFill="1" applyBorder="1" applyAlignment="1">
      <alignment horizontal="left" vertical="center"/>
    </xf>
    <xf numFmtId="0" fontId="2" fillId="4" borderId="15" xfId="0" applyFont="1" applyFill="1" applyBorder="1" applyAlignment="1">
      <alignment horizontal="left" vertical="center"/>
    </xf>
    <xf numFmtId="0" fontId="6" fillId="0" borderId="8" xfId="0" applyFont="1" applyBorder="1" applyAlignment="1" applyProtection="1">
      <alignment wrapText="1"/>
      <protection locked="0"/>
    </xf>
    <xf numFmtId="0" fontId="5" fillId="4" borderId="15" xfId="0" applyFont="1" applyFill="1" applyBorder="1" applyAlignment="1">
      <alignment vertical="center"/>
    </xf>
    <xf numFmtId="0" fontId="5" fillId="4" borderId="8" xfId="0" applyFont="1" applyFill="1" applyBorder="1" applyAlignment="1">
      <alignment vertical="center"/>
    </xf>
    <xf numFmtId="0" fontId="6" fillId="0" borderId="8" xfId="0" applyFont="1" applyBorder="1" applyAlignment="1" applyProtection="1">
      <protection locked="0"/>
    </xf>
    <xf numFmtId="44" fontId="3" fillId="0" borderId="0" xfId="1" applyFont="1" applyBorder="1" applyAlignment="1">
      <alignment horizontal="left" vertical="center"/>
    </xf>
    <xf numFmtId="0" fontId="5" fillId="4" borderId="9" xfId="0" applyFont="1" applyFill="1" applyBorder="1" applyAlignment="1">
      <alignment vertical="center"/>
    </xf>
    <xf numFmtId="0" fontId="5" fillId="4" borderId="21" xfId="0" applyFont="1" applyFill="1" applyBorder="1" applyAlignment="1">
      <alignment vertical="center"/>
    </xf>
    <xf numFmtId="0" fontId="5" fillId="4" borderId="7" xfId="0" applyFont="1" applyFill="1" applyBorder="1" applyAlignment="1">
      <alignment vertical="center"/>
    </xf>
    <xf numFmtId="0" fontId="5" fillId="4" borderId="24" xfId="0" applyFont="1" applyFill="1" applyBorder="1" applyAlignment="1">
      <alignment horizontal="center" vertical="center" wrapText="1"/>
    </xf>
    <xf numFmtId="0" fontId="5" fillId="4" borderId="24" xfId="0" applyFont="1" applyFill="1" applyBorder="1" applyAlignment="1" applyProtection="1">
      <alignment horizontal="center" vertical="center" wrapText="1"/>
      <protection hidden="1"/>
    </xf>
    <xf numFmtId="39" fontId="4" fillId="0" borderId="9" xfId="2" applyNumberFormat="1" applyFont="1" applyBorder="1" applyAlignment="1">
      <alignment horizontal="center" wrapText="1"/>
    </xf>
    <xf numFmtId="0" fontId="3" fillId="0" borderId="24" xfId="1" applyNumberFormat="1" applyFont="1" applyBorder="1" applyAlignment="1">
      <alignment horizontal="left"/>
    </xf>
    <xf numFmtId="165" fontId="3" fillId="0" borderId="0" xfId="0" applyNumberFormat="1" applyFont="1"/>
    <xf numFmtId="0" fontId="4" fillId="4" borderId="9" xfId="0" applyFont="1" applyFill="1" applyBorder="1" applyAlignment="1">
      <alignment vertical="center" wrapText="1"/>
    </xf>
    <xf numFmtId="0" fontId="4" fillId="4" borderId="9" xfId="0" applyFont="1" applyFill="1" applyBorder="1" applyAlignment="1">
      <alignment horizontal="center" vertical="center" wrapText="1"/>
    </xf>
    <xf numFmtId="0" fontId="23" fillId="0" borderId="0" xfId="0" applyFont="1" applyAlignment="1">
      <alignment vertical="top" wrapText="1"/>
    </xf>
    <xf numFmtId="0" fontId="26" fillId="0" borderId="0" xfId="0" applyFont="1" applyAlignment="1">
      <alignment vertical="top"/>
    </xf>
    <xf numFmtId="164" fontId="4" fillId="5" borderId="9" xfId="0" applyNumberFormat="1" applyFont="1" applyFill="1" applyBorder="1" applyAlignment="1">
      <alignment horizontal="center" vertical="top"/>
    </xf>
    <xf numFmtId="0" fontId="2" fillId="0" borderId="7" xfId="0" applyFont="1" applyBorder="1" applyAlignment="1">
      <alignment horizontal="left"/>
    </xf>
    <xf numFmtId="0" fontId="2" fillId="0" borderId="8" xfId="0" applyFont="1" applyBorder="1" applyAlignment="1">
      <alignment horizontal="left"/>
    </xf>
    <xf numFmtId="0" fontId="5" fillId="4"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pplyProtection="1">
      <alignment horizontal="center" vertical="center"/>
      <protection locked="0"/>
    </xf>
    <xf numFmtId="0" fontId="11" fillId="0" borderId="15" xfId="0" applyFont="1" applyBorder="1" applyAlignment="1">
      <alignment horizontal="left" vertical="center"/>
    </xf>
    <xf numFmtId="0" fontId="5" fillId="4" borderId="9" xfId="0" applyFont="1" applyFill="1" applyBorder="1" applyAlignment="1">
      <alignment horizontal="center" vertical="center"/>
    </xf>
    <xf numFmtId="0" fontId="27" fillId="0" borderId="0" xfId="0" applyFont="1" applyBorder="1" applyAlignment="1">
      <alignment horizontal="left"/>
    </xf>
    <xf numFmtId="0" fontId="4" fillId="0" borderId="1" xfId="0" applyFont="1" applyBorder="1" applyAlignment="1">
      <alignment wrapText="1"/>
    </xf>
    <xf numFmtId="0" fontId="6" fillId="0" borderId="0" xfId="0" applyFont="1" applyBorder="1" applyAlignment="1"/>
    <xf numFmtId="0" fontId="6" fillId="0" borderId="0" xfId="0" applyFont="1" applyBorder="1" applyAlignment="1" applyProtection="1">
      <alignment horizontal="center"/>
      <protection locked="0"/>
    </xf>
    <xf numFmtId="0" fontId="4" fillId="0" borderId="0" xfId="0" applyFont="1" applyBorder="1" applyAlignment="1">
      <alignment horizontal="center" wrapText="1"/>
    </xf>
    <xf numFmtId="44" fontId="3" fillId="0" borderId="0" xfId="1" applyFont="1" applyBorder="1" applyAlignment="1">
      <alignment horizontal="left"/>
    </xf>
    <xf numFmtId="0" fontId="6" fillId="0" borderId="0" xfId="0" applyFont="1" applyBorder="1" applyAlignment="1" applyProtection="1">
      <alignment horizontal="center" vertical="center"/>
      <protection locked="0"/>
    </xf>
    <xf numFmtId="44" fontId="3" fillId="0" borderId="0" xfId="1"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3" fillId="0" borderId="18"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2" fillId="0" borderId="3" xfId="0" applyFont="1" applyBorder="1" applyAlignment="1">
      <alignment horizontal="left" vertical="center"/>
    </xf>
    <xf numFmtId="0" fontId="2" fillId="0" borderId="5" xfId="0" applyFont="1"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0" xfId="0" applyFont="1" applyBorder="1" applyAlignment="1">
      <alignment horizontal="right" vertical="center"/>
    </xf>
    <xf numFmtId="0" fontId="2" fillId="0" borderId="1" xfId="0" applyFont="1" applyBorder="1" applyAlignment="1">
      <alignment vertical="center"/>
    </xf>
    <xf numFmtId="0" fontId="2" fillId="0" borderId="22" xfId="0" applyFont="1" applyBorder="1" applyAlignment="1">
      <alignment vertical="center"/>
    </xf>
    <xf numFmtId="0" fontId="3" fillId="0" borderId="11" xfId="0" applyFont="1" applyBorder="1" applyAlignment="1">
      <alignment vertical="center"/>
    </xf>
    <xf numFmtId="0" fontId="7" fillId="0" borderId="0" xfId="0" applyFont="1" applyBorder="1" applyAlignment="1">
      <alignment vertical="center"/>
    </xf>
    <xf numFmtId="0" fontId="3" fillId="0" borderId="19" xfId="0" applyFont="1" applyBorder="1" applyAlignment="1">
      <alignment vertical="center"/>
    </xf>
    <xf numFmtId="0" fontId="3" fillId="0" borderId="25" xfId="0" applyFont="1" applyBorder="1" applyAlignment="1">
      <alignment vertical="center"/>
    </xf>
    <xf numFmtId="0" fontId="27" fillId="0" borderId="0" xfId="0" applyFont="1" applyBorder="1" applyAlignment="1">
      <alignment horizontal="left" vertical="center"/>
    </xf>
    <xf numFmtId="0" fontId="4" fillId="0" borderId="0" xfId="0" applyFont="1" applyBorder="1" applyAlignment="1">
      <alignment horizontal="left" vertical="center"/>
    </xf>
    <xf numFmtId="44" fontId="4" fillId="0" borderId="19" xfId="1" applyFont="1" applyBorder="1" applyAlignment="1">
      <alignment vertical="center" wrapText="1"/>
    </xf>
    <xf numFmtId="0" fontId="11" fillId="0" borderId="9" xfId="0" applyFont="1" applyBorder="1" applyAlignment="1">
      <alignment vertical="center"/>
    </xf>
    <xf numFmtId="0" fontId="6" fillId="0" borderId="9" xfId="0" applyFont="1" applyBorder="1" applyAlignment="1">
      <alignment vertical="center"/>
    </xf>
    <xf numFmtId="0" fontId="6" fillId="0" borderId="9" xfId="0" applyFont="1" applyBorder="1" applyAlignment="1" applyProtection="1">
      <alignment vertical="center" wrapText="1"/>
      <protection locked="0"/>
    </xf>
    <xf numFmtId="0" fontId="11" fillId="0" borderId="9" xfId="0" applyFont="1" applyBorder="1" applyAlignment="1">
      <alignment horizontal="left" vertical="center"/>
    </xf>
    <xf numFmtId="0" fontId="6" fillId="0" borderId="9" xfId="0" applyFont="1" applyBorder="1" applyAlignment="1">
      <alignment horizontal="left" vertical="center"/>
    </xf>
    <xf numFmtId="0" fontId="6" fillId="0" borderId="9"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wrapText="1"/>
      <protection locked="0"/>
    </xf>
    <xf numFmtId="44" fontId="5" fillId="0" borderId="19" xfId="1"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2" fillId="0" borderId="0" xfId="0" applyFont="1" applyBorder="1" applyAlignment="1">
      <alignment horizontal="center" vertical="center"/>
    </xf>
    <xf numFmtId="44" fontId="5" fillId="0" borderId="0" xfId="1" applyFont="1" applyBorder="1" applyAlignment="1" applyProtection="1">
      <alignment horizontal="center" vertical="center"/>
      <protection locked="0"/>
    </xf>
    <xf numFmtId="0" fontId="4" fillId="0" borderId="0" xfId="0" applyFont="1" applyBorder="1" applyAlignment="1">
      <alignment horizontal="center" vertical="center" wrapText="1"/>
    </xf>
    <xf numFmtId="0" fontId="3" fillId="0" borderId="1" xfId="0" applyFont="1" applyBorder="1" applyAlignment="1">
      <alignment vertical="center"/>
    </xf>
    <xf numFmtId="0" fontId="3" fillId="0" borderId="6" xfId="0" applyFont="1" applyBorder="1" applyAlignment="1"/>
    <xf numFmtId="0" fontId="3" fillId="0" borderId="0" xfId="0" applyFont="1" applyBorder="1" applyAlignment="1"/>
    <xf numFmtId="0" fontId="3" fillId="0" borderId="0" xfId="0" applyFont="1" applyAlignment="1"/>
    <xf numFmtId="0" fontId="3" fillId="0" borderId="6" xfId="0" applyFont="1" applyBorder="1" applyAlignment="1">
      <alignment vertical="top"/>
    </xf>
    <xf numFmtId="0" fontId="3" fillId="0" borderId="0" xfId="0" applyFont="1" applyAlignment="1">
      <alignment vertical="top"/>
    </xf>
    <xf numFmtId="0" fontId="3" fillId="0" borderId="10" xfId="0" applyFont="1" applyBorder="1" applyAlignment="1">
      <alignment vertical="top"/>
    </xf>
    <xf numFmtId="0" fontId="3" fillId="0" borderId="0" xfId="0" applyFont="1" applyBorder="1" applyAlignment="1">
      <alignment vertical="top"/>
    </xf>
    <xf numFmtId="0" fontId="3" fillId="0" borderId="18" xfId="0" applyFont="1" applyBorder="1" applyAlignment="1">
      <alignment vertical="top"/>
    </xf>
    <xf numFmtId="0" fontId="3" fillId="0" borderId="1" xfId="0" applyFont="1" applyBorder="1" applyAlignment="1">
      <alignment vertical="top"/>
    </xf>
    <xf numFmtId="0" fontId="3" fillId="0" borderId="22" xfId="0" applyFont="1" applyBorder="1" applyAlignment="1">
      <alignment vertical="top"/>
    </xf>
    <xf numFmtId="0" fontId="6" fillId="0" borderId="16" xfId="0" applyFont="1" applyBorder="1" applyAlignment="1">
      <alignment vertical="center"/>
    </xf>
    <xf numFmtId="0" fontId="2" fillId="0" borderId="1" xfId="0" applyFont="1" applyBorder="1" applyAlignment="1">
      <alignment horizontal="center" vertical="center"/>
    </xf>
    <xf numFmtId="44" fontId="5" fillId="0" borderId="1" xfId="1" applyFont="1" applyBorder="1" applyAlignment="1" applyProtection="1">
      <alignment horizontal="center" vertical="center"/>
      <protection locked="0"/>
    </xf>
    <xf numFmtId="0" fontId="2" fillId="0" borderId="15" xfId="0" applyFont="1" applyBorder="1" applyAlignment="1">
      <alignment horizontal="left" vertical="center"/>
    </xf>
    <xf numFmtId="0" fontId="2" fillId="0" borderId="8" xfId="0" applyFont="1" applyBorder="1" applyAlignment="1">
      <alignment horizontal="left" vertical="center"/>
    </xf>
    <xf numFmtId="0" fontId="6" fillId="0" borderId="8" xfId="0" applyFont="1" applyBorder="1" applyAlignment="1" applyProtection="1">
      <alignment vertical="center"/>
      <protection locked="0"/>
    </xf>
    <xf numFmtId="0" fontId="6" fillId="0" borderId="8" xfId="0" applyFont="1" applyBorder="1" applyAlignment="1" applyProtection="1">
      <alignment vertical="center" wrapText="1"/>
      <protection locked="0"/>
    </xf>
    <xf numFmtId="0" fontId="7" fillId="0" borderId="0" xfId="0" applyFont="1" applyAlignment="1">
      <alignment vertical="center"/>
    </xf>
    <xf numFmtId="0" fontId="28" fillId="0" borderId="0" xfId="0" applyFont="1" applyBorder="1" applyAlignment="1"/>
    <xf numFmtId="0" fontId="11" fillId="0" borderId="0" xfId="0" applyFont="1" applyBorder="1" applyAlignment="1">
      <alignment horizontal="left" vertical="center"/>
    </xf>
    <xf numFmtId="0" fontId="2" fillId="0" borderId="7" xfId="0" applyFont="1" applyBorder="1" applyAlignment="1">
      <alignment horizontal="center"/>
    </xf>
    <xf numFmtId="44" fontId="6" fillId="0" borderId="9" xfId="1" applyFont="1" applyBorder="1" applyAlignment="1" applyProtection="1">
      <alignment horizontal="center" vertical="center"/>
      <protection locked="0"/>
    </xf>
    <xf numFmtId="0" fontId="2" fillId="2" borderId="15" xfId="0" applyFont="1" applyFill="1" applyBorder="1" applyAlignment="1">
      <alignment vertical="center"/>
    </xf>
    <xf numFmtId="0" fontId="2" fillId="2" borderId="8" xfId="0" applyFont="1" applyFill="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44" fontId="6" fillId="0" borderId="9" xfId="1" applyFont="1" applyBorder="1" applyAlignment="1" applyProtection="1">
      <alignment vertical="center"/>
      <protection locked="0"/>
    </xf>
    <xf numFmtId="44" fontId="6" fillId="0" borderId="17" xfId="1" applyFont="1" applyBorder="1" applyAlignment="1" applyProtection="1">
      <alignment vertical="center"/>
      <protection locked="0"/>
    </xf>
    <xf numFmtId="0" fontId="2" fillId="4" borderId="15" xfId="0" applyFont="1" applyFill="1" applyBorder="1" applyAlignment="1">
      <alignment vertical="center"/>
    </xf>
    <xf numFmtId="0" fontId="2" fillId="4" borderId="8" xfId="0" applyFont="1" applyFill="1" applyBorder="1" applyAlignment="1">
      <alignment vertical="center"/>
    </xf>
    <xf numFmtId="0" fontId="2" fillId="4" borderId="9" xfId="0" applyFont="1" applyFill="1" applyBorder="1" applyAlignment="1">
      <alignment horizontal="center" vertical="center"/>
    </xf>
    <xf numFmtId="0" fontId="2" fillId="2" borderId="9" xfId="0" applyFont="1" applyFill="1" applyBorder="1" applyAlignment="1">
      <alignment horizontal="center" vertical="center"/>
    </xf>
    <xf numFmtId="0" fontId="29" fillId="0" borderId="8" xfId="0" applyFont="1" applyBorder="1" applyAlignment="1">
      <alignment vertical="center"/>
    </xf>
    <xf numFmtId="0" fontId="29" fillId="0" borderId="8" xfId="0" applyFont="1" applyBorder="1" applyAlignment="1">
      <alignment horizontal="left"/>
    </xf>
    <xf numFmtId="44" fontId="6" fillId="0" borderId="9" xfId="1" applyFont="1" applyBorder="1" applyAlignment="1" applyProtection="1">
      <alignment horizontal="center" vertical="center"/>
      <protection locked="0"/>
    </xf>
    <xf numFmtId="164" fontId="4" fillId="0" borderId="0" xfId="0" applyNumberFormat="1" applyFont="1"/>
    <xf numFmtId="0" fontId="16" fillId="0" borderId="4" xfId="0" applyFont="1" applyBorder="1" applyAlignment="1">
      <alignment vertical="center"/>
    </xf>
    <xf numFmtId="0" fontId="16" fillId="0" borderId="3" xfId="0" applyFont="1" applyBorder="1" applyAlignment="1">
      <alignment vertical="center"/>
    </xf>
    <xf numFmtId="0" fontId="16" fillId="0" borderId="5" xfId="0" applyFont="1" applyBorder="1" applyAlignment="1">
      <alignment vertical="center"/>
    </xf>
    <xf numFmtId="0" fontId="30" fillId="0" borderId="0" xfId="0" applyFont="1"/>
    <xf numFmtId="0" fontId="30" fillId="0" borderId="7" xfId="0" applyFont="1" applyBorder="1"/>
    <xf numFmtId="44" fontId="6" fillId="0" borderId="9" xfId="1" applyFont="1" applyBorder="1" applyAlignment="1" applyProtection="1">
      <alignment horizontal="center" vertical="center"/>
      <protection locked="0"/>
    </xf>
    <xf numFmtId="0" fontId="5" fillId="0" borderId="9" xfId="0" applyFont="1" applyBorder="1" applyAlignment="1">
      <alignment horizontal="center" vertical="center" wrapText="1"/>
    </xf>
    <xf numFmtId="0" fontId="2" fillId="2" borderId="15" xfId="0" applyFont="1" applyFill="1" applyBorder="1" applyAlignment="1">
      <alignment horizontal="center" vertical="center"/>
    </xf>
    <xf numFmtId="0" fontId="3" fillId="0" borderId="17" xfId="0" applyFont="1" applyBorder="1" applyAlignment="1">
      <alignment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8" xfId="0" applyFont="1" applyBorder="1" applyAlignment="1"/>
    <xf numFmtId="0" fontId="2" fillId="0" borderId="8" xfId="0" applyFont="1" applyBorder="1" applyAlignment="1">
      <alignment horizontal="right" wrapText="1"/>
    </xf>
    <xf numFmtId="44" fontId="4" fillId="0" borderId="1" xfId="0" applyNumberFormat="1" applyFont="1" applyBorder="1" applyAlignment="1">
      <alignment horizontal="left" wrapText="1"/>
    </xf>
    <xf numFmtId="0" fontId="11" fillId="0" borderId="8" xfId="0" applyFont="1" applyBorder="1" applyAlignment="1">
      <alignment vertical="center"/>
    </xf>
    <xf numFmtId="43" fontId="6" fillId="0" borderId="8" xfId="2" applyFont="1" applyBorder="1" applyAlignment="1" applyProtection="1">
      <protection locked="0"/>
    </xf>
    <xf numFmtId="43" fontId="3" fillId="0" borderId="16" xfId="2" applyFont="1" applyBorder="1" applyAlignment="1">
      <alignment horizontal="left" vertical="center"/>
    </xf>
    <xf numFmtId="44" fontId="3" fillId="0" borderId="15" xfId="1" applyFont="1" applyBorder="1" applyAlignment="1">
      <alignment vertical="center"/>
    </xf>
    <xf numFmtId="0" fontId="16" fillId="0" borderId="0" xfId="0" applyFont="1" applyBorder="1" applyAlignment="1">
      <alignment vertical="center"/>
    </xf>
    <xf numFmtId="0" fontId="33" fillId="0" borderId="0" xfId="0" applyFont="1" applyBorder="1" applyAlignment="1">
      <alignment vertical="center"/>
    </xf>
    <xf numFmtId="0" fontId="5" fillId="0" borderId="0" xfId="0" applyFont="1" applyAlignment="1">
      <alignment horizontal="center" vertical="top"/>
    </xf>
    <xf numFmtId="164" fontId="5" fillId="0" borderId="0" xfId="0" applyNumberFormat="1" applyFont="1" applyAlignment="1">
      <alignment horizontal="center" vertical="top"/>
    </xf>
    <xf numFmtId="0" fontId="4" fillId="0" borderId="9" xfId="0" applyFont="1" applyBorder="1" applyAlignment="1">
      <alignment horizontal="center" vertical="center"/>
    </xf>
    <xf numFmtId="164" fontId="4" fillId="0" borderId="9" xfId="0" applyNumberFormat="1" applyFont="1" applyBorder="1" applyAlignment="1">
      <alignment horizontal="center" vertical="center"/>
    </xf>
    <xf numFmtId="44" fontId="6" fillId="0" borderId="9" xfId="1" applyFont="1" applyBorder="1" applyAlignment="1" applyProtection="1">
      <alignment horizontal="center" vertical="center"/>
      <protection locked="0"/>
    </xf>
    <xf numFmtId="0" fontId="3" fillId="6" borderId="11" xfId="0" applyFont="1" applyFill="1" applyBorder="1" applyAlignment="1">
      <alignment horizontal="center"/>
    </xf>
    <xf numFmtId="0" fontId="3" fillId="6" borderId="25" xfId="0" applyFont="1" applyFill="1" applyBorder="1" applyAlignment="1">
      <alignment horizontal="center"/>
    </xf>
    <xf numFmtId="0" fontId="3" fillId="6" borderId="11"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8" xfId="0" applyFont="1" applyFill="1" applyBorder="1" applyAlignment="1">
      <alignment horizontal="center"/>
    </xf>
    <xf numFmtId="0" fontId="34" fillId="0" borderId="0" xfId="0" applyFont="1" applyAlignment="1">
      <alignment horizontal="centerContinuous"/>
    </xf>
    <xf numFmtId="0" fontId="0" fillId="0" borderId="0" xfId="0" applyAlignment="1">
      <alignment horizontal="centerContinuous"/>
    </xf>
    <xf numFmtId="0" fontId="30" fillId="0" borderId="9" xfId="0" applyFont="1" applyBorder="1" applyAlignment="1">
      <alignment horizontal="left" vertical="center" wrapText="1"/>
    </xf>
    <xf numFmtId="0" fontId="30" fillId="0" borderId="9" xfId="0" applyFont="1" applyBorder="1" applyAlignment="1">
      <alignment horizontal="center" vertical="center" wrapText="1"/>
    </xf>
    <xf numFmtId="0" fontId="35" fillId="0" borderId="9" xfId="0" applyFont="1" applyBorder="1"/>
    <xf numFmtId="0" fontId="35" fillId="0" borderId="9" xfId="0" applyFont="1" applyBorder="1" applyAlignment="1">
      <alignment horizontal="left" vertical="center" wrapText="1"/>
    </xf>
    <xf numFmtId="0" fontId="35" fillId="0" borderId="9" xfId="0" applyFont="1" applyBorder="1" applyAlignment="1">
      <alignment horizontal="center" vertical="center"/>
    </xf>
    <xf numFmtId="8" fontId="35" fillId="0" borderId="9" xfId="0" applyNumberFormat="1" applyFont="1" applyBorder="1" applyAlignment="1">
      <alignment horizontal="center" vertical="center"/>
    </xf>
    <xf numFmtId="164" fontId="35" fillId="0" borderId="9" xfId="0" applyNumberFormat="1" applyFont="1" applyBorder="1" applyAlignment="1">
      <alignment horizontal="center" vertical="center"/>
    </xf>
    <xf numFmtId="20" fontId="35" fillId="0" borderId="9" xfId="0" applyNumberFormat="1" applyFont="1" applyBorder="1" applyAlignment="1">
      <alignment horizontal="center" vertical="center"/>
    </xf>
    <xf numFmtId="0" fontId="34" fillId="0" borderId="0" xfId="0" applyFont="1" applyAlignment="1">
      <alignment horizontal="centerContinuous" vertical="center"/>
    </xf>
    <xf numFmtId="0" fontId="36" fillId="0" borderId="0" xfId="0" applyFont="1" applyAlignment="1">
      <alignment horizontal="centerContinuous" vertical="center"/>
    </xf>
    <xf numFmtId="0" fontId="35" fillId="0" borderId="0" xfId="0" applyFont="1"/>
    <xf numFmtId="0" fontId="30" fillId="0" borderId="0" xfId="0" applyFont="1" applyAlignment="1">
      <alignment horizontal="left" vertical="center"/>
    </xf>
    <xf numFmtId="0" fontId="30" fillId="0" borderId="0" xfId="0" applyFont="1" applyAlignment="1">
      <alignment horizontal="center" vertical="center"/>
    </xf>
    <xf numFmtId="0" fontId="35" fillId="0" borderId="0" xfId="0" applyFont="1" applyAlignment="1">
      <alignment vertical="center"/>
    </xf>
    <xf numFmtId="0" fontId="35" fillId="0" borderId="0" xfId="0" applyFont="1" applyAlignment="1">
      <alignment horizontal="center" vertical="center"/>
    </xf>
    <xf numFmtId="0" fontId="35" fillId="0" borderId="9" xfId="0" applyFont="1" applyBorder="1" applyAlignment="1">
      <alignment horizontal="center" vertical="center" wrapText="1"/>
    </xf>
    <xf numFmtId="8" fontId="35" fillId="0" borderId="0" xfId="0" applyNumberFormat="1" applyFont="1"/>
    <xf numFmtId="8" fontId="35" fillId="0" borderId="0" xfId="0" applyNumberFormat="1" applyFont="1" applyAlignment="1">
      <alignment horizontal="center" vertical="center"/>
    </xf>
    <xf numFmtId="0" fontId="35" fillId="0" borderId="0" xfId="0" applyFont="1" applyAlignment="1">
      <alignment horizontal="left" vertical="center" wrapText="1"/>
    </xf>
    <xf numFmtId="0" fontId="35" fillId="0" borderId="0" xfId="0" applyFont="1" applyAlignment="1">
      <alignment horizontal="center" vertical="center" wrapText="1"/>
    </xf>
    <xf numFmtId="0" fontId="35" fillId="0" borderId="9" xfId="0" applyFont="1" applyBorder="1" applyAlignment="1">
      <alignment horizontal="center"/>
    </xf>
    <xf numFmtId="0" fontId="30" fillId="0" borderId="14" xfId="0" applyFont="1" applyBorder="1" applyAlignment="1">
      <alignment horizontal="center" vertical="center" wrapText="1"/>
    </xf>
    <xf numFmtId="0" fontId="35" fillId="0" borderId="9" xfId="0" applyFont="1" applyBorder="1" applyAlignment="1">
      <alignment horizontal="left" vertical="center"/>
    </xf>
    <xf numFmtId="0" fontId="35" fillId="0" borderId="16" xfId="0" applyFont="1" applyBorder="1" applyAlignment="1">
      <alignment horizontal="center" vertical="center" wrapText="1"/>
    </xf>
    <xf numFmtId="164" fontId="35" fillId="0" borderId="9" xfId="0" applyNumberFormat="1" applyFont="1" applyBorder="1" applyAlignment="1">
      <alignment horizontal="center" vertical="top"/>
    </xf>
    <xf numFmtId="0" fontId="35" fillId="0" borderId="17" xfId="0" applyFont="1" applyBorder="1" applyAlignment="1">
      <alignment horizontal="left" vertical="center"/>
    </xf>
    <xf numFmtId="0" fontId="35" fillId="0" borderId="17" xfId="0" applyFont="1" applyBorder="1" applyAlignment="1">
      <alignment horizontal="center" vertical="center" wrapText="1"/>
    </xf>
    <xf numFmtId="0" fontId="35" fillId="0" borderId="0" xfId="0" applyFont="1" applyAlignment="1">
      <alignment horizontal="left" vertical="center"/>
    </xf>
    <xf numFmtId="167" fontId="35" fillId="0" borderId="0" xfId="0" applyNumberFormat="1" applyFont="1"/>
    <xf numFmtId="167" fontId="36" fillId="0" borderId="0" xfId="0" applyNumberFormat="1" applyFont="1" applyAlignment="1">
      <alignment horizontal="centerContinuous" vertical="center"/>
    </xf>
    <xf numFmtId="0" fontId="30" fillId="0" borderId="0" xfId="0" applyFont="1" applyAlignment="1">
      <alignment horizontal="centerContinuous" vertical="center"/>
    </xf>
    <xf numFmtId="0" fontId="35" fillId="0" borderId="0" xfId="0" applyFont="1" applyAlignment="1">
      <alignment horizontal="centerContinuous" vertical="center"/>
    </xf>
    <xf numFmtId="167" fontId="35" fillId="0" borderId="0" xfId="0" applyNumberFormat="1" applyFont="1" applyAlignment="1">
      <alignment horizontal="centerContinuous" vertical="center"/>
    </xf>
    <xf numFmtId="0" fontId="16" fillId="0" borderId="12" xfId="0" applyFont="1" applyBorder="1" applyAlignment="1">
      <alignment horizontal="center" vertical="center"/>
    </xf>
    <xf numFmtId="0" fontId="16" fillId="0" borderId="2" xfId="0" applyFont="1" applyBorder="1" applyAlignment="1">
      <alignment horizontal="center" vertical="center"/>
    </xf>
    <xf numFmtId="0" fontId="16" fillId="0" borderId="13" xfId="0" applyFont="1" applyBorder="1" applyAlignment="1">
      <alignment horizontal="center" vertical="center"/>
    </xf>
    <xf numFmtId="0" fontId="5" fillId="2" borderId="1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3" xfId="0" applyFont="1" applyFill="1" applyBorder="1" applyAlignment="1">
      <alignment horizontal="center" vertical="center"/>
    </xf>
    <xf numFmtId="0" fontId="8" fillId="0" borderId="0" xfId="0" applyFont="1" applyBorder="1" applyAlignment="1">
      <alignment horizontal="left" vertical="center" wrapText="1"/>
    </xf>
    <xf numFmtId="0" fontId="8" fillId="0" borderId="7" xfId="0" applyFont="1" applyBorder="1" applyAlignment="1">
      <alignment horizontal="left" vertical="center" wrapText="1"/>
    </xf>
    <xf numFmtId="0" fontId="2" fillId="0" borderId="7" xfId="0" applyFont="1" applyBorder="1" applyAlignment="1">
      <alignment horizontal="left"/>
    </xf>
    <xf numFmtId="0" fontId="15" fillId="0" borderId="1" xfId="0" applyFont="1" applyBorder="1" applyAlignment="1">
      <alignment horizontal="center" vertical="center"/>
    </xf>
    <xf numFmtId="0" fontId="2" fillId="0" borderId="8" xfId="0" applyFont="1" applyBorder="1" applyAlignment="1">
      <alignment horizontal="left"/>
    </xf>
    <xf numFmtId="0" fontId="2" fillId="0" borderId="1" xfId="0" applyFont="1" applyBorder="1" applyAlignment="1">
      <alignment horizontal="center" vertical="center"/>
    </xf>
    <xf numFmtId="0" fontId="2" fillId="0" borderId="23" xfId="0" applyFont="1" applyBorder="1" applyAlignment="1">
      <alignment horizontal="left" vertical="center"/>
    </xf>
    <xf numFmtId="0" fontId="2" fillId="0" borderId="23" xfId="0" applyFont="1" applyBorder="1" applyAlignment="1">
      <alignment horizontal="center" vertical="center"/>
    </xf>
    <xf numFmtId="0" fontId="4" fillId="0" borderId="1" xfId="0" applyFont="1" applyBorder="1" applyAlignment="1">
      <alignment horizontal="center" vertical="top"/>
    </xf>
    <xf numFmtId="0" fontId="4" fillId="0" borderId="1" xfId="0" applyFont="1" applyBorder="1" applyAlignment="1">
      <alignment horizontal="center" vertical="top" wrapText="1"/>
    </xf>
    <xf numFmtId="0" fontId="3" fillId="0" borderId="1" xfId="0" applyFont="1" applyBorder="1" applyAlignment="1">
      <alignment horizontal="center" vertical="top"/>
    </xf>
    <xf numFmtId="0" fontId="2" fillId="0" borderId="15" xfId="0" applyFont="1" applyBorder="1" applyAlignment="1">
      <alignment horizontal="left" vertical="center"/>
    </xf>
    <xf numFmtId="0" fontId="2" fillId="0" borderId="8" xfId="0" applyFont="1" applyBorder="1" applyAlignment="1">
      <alignment horizontal="left" vertical="center"/>
    </xf>
    <xf numFmtId="0" fontId="11" fillId="0" borderId="15" xfId="0" applyFont="1" applyBorder="1" applyAlignment="1">
      <alignment horizontal="left" vertical="center"/>
    </xf>
    <xf numFmtId="0" fontId="11" fillId="0" borderId="8" xfId="0" applyFont="1" applyBorder="1" applyAlignment="1">
      <alignment horizontal="left" vertical="center"/>
    </xf>
    <xf numFmtId="0" fontId="11" fillId="0" borderId="16" xfId="0" applyFont="1" applyBorder="1" applyAlignment="1">
      <alignment horizontal="left" vertical="center"/>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8" fillId="0" borderId="0" xfId="0" applyFont="1" applyBorder="1" applyAlignment="1">
      <alignment horizontal="left" vertical="top" wrapText="1"/>
    </xf>
    <xf numFmtId="0" fontId="8" fillId="0" borderId="7" xfId="0" applyFont="1" applyBorder="1" applyAlignment="1">
      <alignment horizontal="left" vertical="top" wrapText="1"/>
    </xf>
    <xf numFmtId="0" fontId="2" fillId="0" borderId="23" xfId="0" applyFont="1" applyBorder="1" applyAlignment="1">
      <alignment horizontal="left"/>
    </xf>
    <xf numFmtId="0" fontId="2" fillId="0" borderId="1" xfId="0" applyFont="1" applyBorder="1" applyAlignment="1">
      <alignment horizont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23" xfId="0" applyFont="1" applyBorder="1" applyAlignment="1">
      <alignment horizontal="center"/>
    </xf>
    <xf numFmtId="0" fontId="4" fillId="0" borderId="1" xfId="0" applyFont="1" applyBorder="1" applyAlignment="1">
      <alignment horizontal="center"/>
    </xf>
    <xf numFmtId="0" fontId="3" fillId="0" borderId="1" xfId="0" applyFont="1" applyBorder="1" applyAlignment="1">
      <alignment horizontal="center"/>
    </xf>
    <xf numFmtId="0" fontId="2" fillId="0" borderId="9" xfId="0" applyFont="1" applyBorder="1" applyAlignment="1">
      <alignment horizontal="left" vertical="center" wrapText="1"/>
    </xf>
    <xf numFmtId="0" fontId="15" fillId="0" borderId="0" xfId="0" applyFont="1" applyBorder="1" applyAlignment="1">
      <alignment horizontal="center" vertical="center"/>
    </xf>
    <xf numFmtId="0" fontId="25" fillId="0" borderId="1" xfId="0" applyFont="1" applyBorder="1" applyAlignment="1">
      <alignment horizontal="center" vertical="top" wrapText="1"/>
    </xf>
    <xf numFmtId="0" fontId="5" fillId="4" borderId="9"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2" fillId="4" borderId="8" xfId="0" applyFont="1" applyFill="1" applyBorder="1" applyAlignment="1">
      <alignment horizontal="center" vertical="center"/>
    </xf>
    <xf numFmtId="0" fontId="2" fillId="4" borderId="16" xfId="0" applyFont="1" applyFill="1" applyBorder="1" applyAlignment="1">
      <alignment horizontal="center" vertical="center"/>
    </xf>
    <xf numFmtId="44" fontId="6" fillId="0" borderId="9" xfId="1" applyFont="1" applyBorder="1" applyAlignment="1" applyProtection="1">
      <alignment horizontal="center" vertical="center"/>
      <protection locked="0"/>
    </xf>
    <xf numFmtId="0" fontId="2" fillId="0" borderId="15" xfId="0" applyFont="1" applyBorder="1" applyAlignment="1">
      <alignment horizontal="left" vertical="center" wrapText="1"/>
    </xf>
    <xf numFmtId="0" fontId="2" fillId="0" borderId="8" xfId="0" applyFont="1" applyBorder="1" applyAlignment="1">
      <alignment horizontal="left" vertical="center" wrapText="1"/>
    </xf>
    <xf numFmtId="0" fontId="2" fillId="0" borderId="16" xfId="0" applyFont="1" applyBorder="1" applyAlignment="1">
      <alignment horizontal="left" vertical="center" wrapText="1"/>
    </xf>
    <xf numFmtId="166" fontId="6" fillId="0" borderId="15" xfId="0" applyNumberFormat="1" applyFont="1" applyBorder="1" applyAlignment="1" applyProtection="1">
      <alignment horizontal="center"/>
      <protection locked="0"/>
    </xf>
    <xf numFmtId="166" fontId="6" fillId="0" borderId="16" xfId="0" applyNumberFormat="1" applyFont="1" applyBorder="1" applyAlignment="1" applyProtection="1">
      <alignment horizontal="center"/>
      <protection locked="0"/>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2" fillId="4" borderId="9" xfId="0" applyFont="1" applyFill="1" applyBorder="1" applyAlignment="1">
      <alignment horizontal="center" vertical="center"/>
    </xf>
    <xf numFmtId="44" fontId="6" fillId="0" borderId="8" xfId="1" applyFont="1" applyBorder="1" applyAlignment="1" applyProtection="1">
      <alignment horizontal="center"/>
      <protection locked="0"/>
    </xf>
    <xf numFmtId="44" fontId="6" fillId="0" borderId="16" xfId="1" applyFont="1" applyBorder="1" applyAlignment="1" applyProtection="1">
      <alignment horizontal="center"/>
      <protection locked="0"/>
    </xf>
    <xf numFmtId="165" fontId="6" fillId="0" borderId="15" xfId="0" applyNumberFormat="1" applyFont="1" applyBorder="1" applyAlignment="1" applyProtection="1">
      <alignment horizontal="center"/>
      <protection locked="0"/>
    </xf>
    <xf numFmtId="165" fontId="6" fillId="0" borderId="16" xfId="0" applyNumberFormat="1" applyFont="1" applyBorder="1" applyAlignment="1" applyProtection="1">
      <alignment horizontal="center"/>
      <protection locked="0"/>
    </xf>
    <xf numFmtId="0" fontId="7" fillId="0" borderId="1" xfId="0" applyFont="1" applyBorder="1" applyAlignment="1">
      <alignment horizontal="center" vertical="center"/>
    </xf>
    <xf numFmtId="0" fontId="8" fillId="0" borderId="23" xfId="0" applyFont="1" applyBorder="1" applyAlignment="1">
      <alignment horizontal="left" vertical="top" wrapText="1"/>
    </xf>
    <xf numFmtId="0" fontId="3" fillId="0" borderId="23" xfId="0" applyFont="1" applyBorder="1" applyAlignment="1">
      <alignment horizontal="left"/>
    </xf>
    <xf numFmtId="0" fontId="5" fillId="0" borderId="9" xfId="0" applyFont="1" applyBorder="1" applyAlignment="1">
      <alignment horizontal="center" vertical="top"/>
    </xf>
    <xf numFmtId="0" fontId="2" fillId="0" borderId="9" xfId="0" applyFont="1" applyBorder="1" applyAlignment="1">
      <alignment horizontal="center" vertical="center"/>
    </xf>
    <xf numFmtId="0" fontId="5" fillId="0" borderId="0" xfId="0" applyFont="1" applyAlignment="1">
      <alignment horizontal="center"/>
    </xf>
    <xf numFmtId="0" fontId="5" fillId="0" borderId="15" xfId="0" applyFont="1" applyBorder="1" applyAlignment="1">
      <alignment horizontal="center" vertical="top"/>
    </xf>
    <xf numFmtId="0" fontId="5" fillId="0" borderId="8" xfId="0" applyFont="1" applyBorder="1" applyAlignment="1">
      <alignment horizontal="center" vertical="top"/>
    </xf>
    <xf numFmtId="0" fontId="5" fillId="0" borderId="16" xfId="0" applyFont="1" applyBorder="1" applyAlignment="1">
      <alignment horizontal="center" vertical="top"/>
    </xf>
    <xf numFmtId="0" fontId="35" fillId="0" borderId="0" xfId="0" applyFont="1" applyAlignment="1">
      <alignment horizontal="left" vertical="top" wrapText="1"/>
    </xf>
    <xf numFmtId="44" fontId="6" fillId="0" borderId="9" xfId="1" applyFont="1" applyFill="1" applyBorder="1" applyAlignment="1" applyProtection="1">
      <alignment horizontal="center" vertical="center"/>
      <protection locked="0"/>
    </xf>
    <xf numFmtId="0" fontId="4" fillId="0" borderId="9" xfId="0" applyFont="1" applyFill="1" applyBorder="1" applyAlignment="1">
      <alignment horizontal="center" vertical="center" wrapText="1"/>
    </xf>
    <xf numFmtId="44" fontId="3" fillId="0" borderId="24" xfId="1" applyFont="1" applyFill="1" applyBorder="1" applyAlignment="1">
      <alignment horizontal="left" vertical="center"/>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77BFC-6318-4E3B-852E-593A5BBF2AC5}">
  <sheetPr>
    <pageSetUpPr fitToPage="1"/>
  </sheetPr>
  <dimension ref="A1:N56"/>
  <sheetViews>
    <sheetView topLeftCell="A28" zoomScale="99" zoomScaleNormal="99" workbookViewId="0">
      <selection activeCell="E30" sqref="E30:F30"/>
    </sheetView>
  </sheetViews>
  <sheetFormatPr defaultColWidth="8.7109375" defaultRowHeight="14.25" x14ac:dyDescent="0.25"/>
  <cols>
    <col min="1" max="1" width="1.5703125" style="186" customWidth="1"/>
    <col min="2" max="2" width="6.140625" style="53" customWidth="1"/>
    <col min="3" max="3" width="12.42578125" style="53" customWidth="1"/>
    <col min="4" max="4" width="14.5703125" style="53" customWidth="1"/>
    <col min="5" max="5" width="12.140625" style="53" customWidth="1"/>
    <col min="6" max="6" width="6.85546875" style="53" customWidth="1"/>
    <col min="7" max="7" width="9.85546875" style="53" customWidth="1"/>
    <col min="8" max="8" width="13.140625" style="53" customWidth="1"/>
    <col min="9" max="9" width="12.42578125" style="53" customWidth="1"/>
    <col min="10" max="10" width="15.85546875" style="53" customWidth="1"/>
    <col min="11" max="11" width="12.42578125" style="53" customWidth="1"/>
    <col min="12" max="12" width="1.85546875" style="53" customWidth="1"/>
    <col min="13" max="13" width="10" style="186" customWidth="1"/>
    <col min="14" max="14" width="29.85546875" style="53" bestFit="1" customWidth="1"/>
    <col min="15" max="16384" width="8.7109375" style="53"/>
  </cols>
  <sheetData>
    <row r="1" spans="1:13" s="183" customFormat="1" ht="18.75" thickBot="1" x14ac:dyDescent="0.3">
      <c r="A1" s="318" t="s">
        <v>56</v>
      </c>
      <c r="B1" s="319"/>
      <c r="C1" s="319"/>
      <c r="D1" s="319"/>
      <c r="E1" s="319"/>
      <c r="F1" s="319"/>
      <c r="G1" s="319"/>
      <c r="H1" s="319"/>
      <c r="I1" s="319"/>
      <c r="J1" s="319"/>
      <c r="K1" s="319"/>
      <c r="L1" s="320"/>
      <c r="M1" s="182"/>
    </row>
    <row r="2" spans="1:13" ht="15.95" customHeight="1" thickBot="1" x14ac:dyDescent="0.3">
      <c r="A2" s="184"/>
      <c r="B2" s="327" t="s">
        <v>49</v>
      </c>
      <c r="C2" s="327"/>
      <c r="D2" s="327"/>
      <c r="E2" s="327"/>
      <c r="F2" s="327"/>
      <c r="G2" s="327"/>
      <c r="H2" s="327"/>
      <c r="I2" s="327"/>
      <c r="J2" s="327"/>
      <c r="K2" s="327"/>
      <c r="L2" s="185"/>
    </row>
    <row r="3" spans="1:13" ht="14.45" customHeight="1" thickBot="1" x14ac:dyDescent="0.3">
      <c r="A3" s="321" t="s">
        <v>36</v>
      </c>
      <c r="B3" s="322"/>
      <c r="C3" s="322"/>
      <c r="D3" s="322"/>
      <c r="E3" s="322"/>
      <c r="F3" s="322"/>
      <c r="G3" s="322"/>
      <c r="H3" s="322"/>
      <c r="I3" s="322"/>
      <c r="J3" s="322"/>
      <c r="K3" s="322"/>
      <c r="L3" s="323"/>
      <c r="M3" s="53"/>
    </row>
    <row r="4" spans="1:13" ht="15.95" customHeight="1" x14ac:dyDescent="0.25">
      <c r="A4" s="187"/>
      <c r="B4" s="55" t="s">
        <v>185</v>
      </c>
      <c r="C4" s="188"/>
      <c r="D4" s="330"/>
      <c r="E4" s="330"/>
      <c r="F4" s="330"/>
      <c r="G4" s="330"/>
      <c r="H4" s="330"/>
      <c r="I4" s="330"/>
      <c r="J4" s="330"/>
      <c r="K4" s="330"/>
      <c r="L4" s="189"/>
    </row>
    <row r="5" spans="1:13" s="218" customFormat="1" ht="15.95" customHeight="1" x14ac:dyDescent="0.25">
      <c r="A5" s="216"/>
      <c r="B5" s="84" t="s">
        <v>25</v>
      </c>
      <c r="C5" s="326"/>
      <c r="D5" s="326"/>
      <c r="E5" s="326"/>
      <c r="F5" s="84"/>
      <c r="G5" s="84"/>
      <c r="H5" s="84" t="s">
        <v>26</v>
      </c>
      <c r="I5" s="236"/>
      <c r="J5" s="57"/>
      <c r="K5" s="84"/>
      <c r="L5" s="30"/>
      <c r="M5" s="217"/>
    </row>
    <row r="6" spans="1:13" s="218" customFormat="1" ht="15.95" customHeight="1" x14ac:dyDescent="0.25">
      <c r="A6" s="216"/>
      <c r="B6" s="84" t="s">
        <v>27</v>
      </c>
      <c r="C6" s="84"/>
      <c r="D6" s="326"/>
      <c r="E6" s="326"/>
      <c r="F6" s="326"/>
      <c r="G6" s="326"/>
      <c r="H6" s="326"/>
      <c r="I6" s="326"/>
      <c r="J6" s="326"/>
      <c r="K6" s="326"/>
      <c r="L6" s="30"/>
      <c r="M6" s="217"/>
    </row>
    <row r="7" spans="1:13" s="218" customFormat="1" ht="15.95" customHeight="1" x14ac:dyDescent="0.25">
      <c r="A7" s="216"/>
      <c r="B7" s="84" t="s">
        <v>35</v>
      </c>
      <c r="C7" s="84"/>
      <c r="D7" s="17"/>
      <c r="E7" s="328"/>
      <c r="F7" s="328"/>
      <c r="G7" s="328"/>
      <c r="H7" s="328"/>
      <c r="I7" s="328"/>
      <c r="J7" s="328"/>
      <c r="K7" s="328"/>
      <c r="L7" s="144"/>
      <c r="M7" s="217"/>
    </row>
    <row r="8" spans="1:13" s="218" customFormat="1" ht="15.95" customHeight="1" x14ac:dyDescent="0.25">
      <c r="A8" s="216"/>
      <c r="B8" s="84" t="s">
        <v>210</v>
      </c>
      <c r="C8" s="84"/>
      <c r="D8" s="84"/>
      <c r="E8" s="23" t="s">
        <v>28</v>
      </c>
      <c r="F8" s="328"/>
      <c r="G8" s="328"/>
      <c r="H8" s="23" t="s">
        <v>29</v>
      </c>
      <c r="I8" s="167"/>
      <c r="J8" s="24" t="s">
        <v>133</v>
      </c>
      <c r="K8" s="59"/>
      <c r="L8" s="144"/>
      <c r="M8" s="217"/>
    </row>
    <row r="9" spans="1:13" ht="6.95" customHeight="1" thickBot="1" x14ac:dyDescent="0.3">
      <c r="A9" s="184"/>
      <c r="B9" s="193"/>
      <c r="C9" s="193"/>
      <c r="D9" s="193"/>
      <c r="E9" s="193"/>
      <c r="F9" s="193"/>
      <c r="G9" s="193"/>
      <c r="H9" s="193"/>
      <c r="I9" s="193"/>
      <c r="J9" s="193"/>
      <c r="K9" s="193"/>
      <c r="L9" s="194"/>
    </row>
    <row r="10" spans="1:13" ht="14.45" customHeight="1" thickBot="1" x14ac:dyDescent="0.3">
      <c r="A10" s="321" t="s">
        <v>152</v>
      </c>
      <c r="B10" s="322"/>
      <c r="C10" s="322"/>
      <c r="D10" s="322"/>
      <c r="E10" s="322"/>
      <c r="F10" s="322"/>
      <c r="G10" s="322"/>
      <c r="H10" s="322"/>
      <c r="I10" s="322"/>
      <c r="J10" s="322"/>
      <c r="K10" s="322"/>
      <c r="L10" s="323"/>
      <c r="M10" s="53"/>
    </row>
    <row r="11" spans="1:13" ht="16.5" customHeight="1" x14ac:dyDescent="0.25">
      <c r="A11" s="48"/>
      <c r="B11" s="10" t="s">
        <v>30</v>
      </c>
      <c r="C11" s="182"/>
      <c r="D11" s="182"/>
      <c r="E11" s="182"/>
      <c r="F11" s="331"/>
      <c r="G11" s="331"/>
      <c r="H11" s="331"/>
      <c r="I11" s="331"/>
      <c r="J11" s="331"/>
      <c r="K11" s="331"/>
      <c r="L11" s="191"/>
    </row>
    <row r="12" spans="1:13" ht="6" customHeight="1" thickBot="1" x14ac:dyDescent="0.3">
      <c r="A12" s="48"/>
      <c r="B12" s="182"/>
      <c r="C12" s="182"/>
      <c r="D12" s="182"/>
      <c r="E12" s="182"/>
      <c r="F12" s="182"/>
      <c r="G12" s="182"/>
      <c r="H12" s="182"/>
      <c r="I12" s="182"/>
      <c r="J12" s="182"/>
      <c r="K12" s="182"/>
      <c r="L12" s="191"/>
    </row>
    <row r="13" spans="1:13" ht="15.75" thickBot="1" x14ac:dyDescent="0.3">
      <c r="A13" s="48"/>
      <c r="B13" s="182" t="s">
        <v>34</v>
      </c>
      <c r="C13" s="186"/>
      <c r="D13" s="186"/>
      <c r="E13" s="186"/>
      <c r="F13" s="186"/>
      <c r="G13" s="195"/>
      <c r="H13" s="182" t="s">
        <v>31</v>
      </c>
      <c r="I13" s="182"/>
      <c r="K13" s="182"/>
      <c r="L13" s="191"/>
    </row>
    <row r="14" spans="1:13" ht="15.75" thickBot="1" x14ac:dyDescent="0.3">
      <c r="A14" s="48"/>
      <c r="B14" s="182"/>
      <c r="C14" s="196"/>
      <c r="D14" s="186"/>
      <c r="E14" s="186"/>
      <c r="F14" s="186"/>
      <c r="G14" s="197"/>
      <c r="H14" s="182" t="s">
        <v>33</v>
      </c>
      <c r="I14" s="186"/>
      <c r="J14" s="186"/>
      <c r="K14" s="186"/>
      <c r="L14" s="52"/>
    </row>
    <row r="15" spans="1:13" ht="15.75" thickBot="1" x14ac:dyDescent="0.3">
      <c r="A15" s="48"/>
      <c r="B15" s="182"/>
      <c r="C15" s="186"/>
      <c r="D15" s="186"/>
      <c r="E15" s="186"/>
      <c r="F15" s="186"/>
      <c r="G15" s="198"/>
      <c r="H15" s="182" t="s">
        <v>32</v>
      </c>
      <c r="I15" s="182"/>
      <c r="J15" s="182"/>
      <c r="K15" s="186"/>
      <c r="L15" s="52"/>
    </row>
    <row r="16" spans="1:13" ht="8.4499999999999993" customHeight="1" x14ac:dyDescent="0.25">
      <c r="A16" s="48"/>
      <c r="B16" s="186"/>
      <c r="C16" s="182"/>
      <c r="D16" s="182"/>
      <c r="E16" s="182"/>
      <c r="F16" s="182"/>
      <c r="G16" s="182"/>
      <c r="H16" s="182"/>
      <c r="I16" s="182"/>
      <c r="J16" s="182"/>
      <c r="K16" s="182"/>
      <c r="L16" s="52"/>
      <c r="M16" s="53"/>
    </row>
    <row r="17" spans="1:14" ht="30.95" customHeight="1" x14ac:dyDescent="0.25">
      <c r="A17" s="48"/>
      <c r="B17" s="244" t="s">
        <v>135</v>
      </c>
      <c r="C17" s="245"/>
      <c r="D17" s="245"/>
      <c r="E17" s="245"/>
      <c r="F17" s="245"/>
      <c r="G17" s="246" t="s">
        <v>119</v>
      </c>
      <c r="H17" s="169" t="s">
        <v>153</v>
      </c>
      <c r="I17" s="169" t="s">
        <v>41</v>
      </c>
      <c r="J17" s="146" t="s">
        <v>45</v>
      </c>
      <c r="K17" s="169" t="s">
        <v>40</v>
      </c>
      <c r="L17" s="52"/>
      <c r="M17" s="53"/>
    </row>
    <row r="18" spans="1:14" ht="15" customHeight="1" x14ac:dyDescent="0.25">
      <c r="A18" s="48"/>
      <c r="B18" s="240" t="s">
        <v>2</v>
      </c>
      <c r="C18" s="241"/>
      <c r="D18" s="248" t="s">
        <v>199</v>
      </c>
      <c r="E18" s="241"/>
      <c r="F18" s="241"/>
      <c r="G18" s="237">
        <f>IF(I5=RATES!F10,RATES!F14,(IF(I5=RATES!G10,RATES!G14,(IF(I5=RATES!H10,RATES!H14,(IF(I5=RATES!I10,RATES!I14,(IF(I5=RATES!J10,RATES!J14,0)))))))))</f>
        <v>0</v>
      </c>
      <c r="H18" s="49"/>
      <c r="I18" s="49" t="s">
        <v>3</v>
      </c>
      <c r="J18" s="94">
        <f>H18*G18</f>
        <v>0</v>
      </c>
      <c r="K18" s="94">
        <v>0</v>
      </c>
      <c r="L18" s="52"/>
      <c r="M18" s="53"/>
    </row>
    <row r="19" spans="1:14" ht="15" customHeight="1" x14ac:dyDescent="0.25">
      <c r="A19" s="48"/>
      <c r="B19" s="240" t="s">
        <v>4</v>
      </c>
      <c r="C19" s="241"/>
      <c r="D19" s="248" t="s">
        <v>199</v>
      </c>
      <c r="E19" s="241"/>
      <c r="F19" s="241"/>
      <c r="G19" s="237">
        <f>IF(I5=RATES!F10,RATES!F14,(IF(I5=RATES!G10,RATES!G14,(IF(I5=RATES!H10,RATES!H14,(IF(I5=RATES!I10,RATES!I14,(IF(I5=RATES!J10,RATES!J14,0)))))))))</f>
        <v>0</v>
      </c>
      <c r="H19" s="49"/>
      <c r="I19" s="49" t="s">
        <v>3</v>
      </c>
      <c r="J19" s="94">
        <f t="shared" ref="J19:J22" si="0">H19*G19</f>
        <v>0</v>
      </c>
      <c r="K19" s="94">
        <v>0</v>
      </c>
      <c r="L19" s="52"/>
      <c r="M19" s="53"/>
    </row>
    <row r="20" spans="1:14" ht="15" customHeight="1" x14ac:dyDescent="0.25">
      <c r="A20" s="48"/>
      <c r="B20" s="240" t="s">
        <v>5</v>
      </c>
      <c r="C20" s="241"/>
      <c r="D20" s="241"/>
      <c r="E20" s="241"/>
      <c r="F20" s="241"/>
      <c r="G20" s="237">
        <f>RATES!D17</f>
        <v>406.08</v>
      </c>
      <c r="H20" s="49"/>
      <c r="I20" s="49" t="s">
        <v>3</v>
      </c>
      <c r="J20" s="94">
        <f t="shared" si="0"/>
        <v>0</v>
      </c>
      <c r="K20" s="94">
        <v>0</v>
      </c>
      <c r="L20" s="52"/>
      <c r="M20" s="53"/>
    </row>
    <row r="21" spans="1:14" ht="15" customHeight="1" x14ac:dyDescent="0.25">
      <c r="A21" s="48"/>
      <c r="B21" s="240" t="s">
        <v>183</v>
      </c>
      <c r="C21" s="241"/>
      <c r="D21" s="241"/>
      <c r="E21" s="241"/>
      <c r="F21" s="241"/>
      <c r="G21" s="250">
        <v>1</v>
      </c>
      <c r="H21" s="49"/>
      <c r="I21" s="49" t="s">
        <v>38</v>
      </c>
      <c r="J21" s="94">
        <f t="shared" si="0"/>
        <v>0</v>
      </c>
      <c r="K21" s="94">
        <v>0</v>
      </c>
      <c r="L21" s="52"/>
      <c r="M21" s="53"/>
    </row>
    <row r="22" spans="1:14" ht="15" customHeight="1" x14ac:dyDescent="0.25">
      <c r="A22" s="48"/>
      <c r="B22" s="240" t="s">
        <v>24</v>
      </c>
      <c r="C22" s="241"/>
      <c r="D22" s="248" t="s">
        <v>195</v>
      </c>
      <c r="E22" s="241"/>
      <c r="F22" s="241"/>
      <c r="G22" s="237">
        <f>RATES!E7</f>
        <v>11.28</v>
      </c>
      <c r="H22" s="49"/>
      <c r="I22" s="49" t="s">
        <v>184</v>
      </c>
      <c r="J22" s="94">
        <f t="shared" si="0"/>
        <v>0</v>
      </c>
      <c r="K22" s="94">
        <v>0</v>
      </c>
      <c r="L22" s="52"/>
      <c r="M22" s="53"/>
    </row>
    <row r="23" spans="1:14" ht="4.5" customHeight="1" thickBot="1" x14ac:dyDescent="0.3">
      <c r="A23" s="48"/>
      <c r="B23" s="199"/>
      <c r="D23" s="182"/>
      <c r="E23" s="190"/>
      <c r="F23" s="190"/>
      <c r="G23" s="190"/>
      <c r="H23" s="190"/>
      <c r="I23" s="91"/>
      <c r="J23" s="181"/>
      <c r="K23" s="181"/>
      <c r="L23" s="52"/>
      <c r="M23" s="53"/>
    </row>
    <row r="24" spans="1:14" ht="15" customHeight="1" thickBot="1" x14ac:dyDescent="0.3">
      <c r="A24" s="48"/>
      <c r="B24" s="199" t="s">
        <v>170</v>
      </c>
      <c r="C24" s="200"/>
      <c r="D24" s="200"/>
      <c r="E24" s="200"/>
      <c r="F24" s="200"/>
      <c r="G24" s="200"/>
      <c r="I24" s="192" t="s">
        <v>16</v>
      </c>
      <c r="J24" s="201">
        <f>SUM(J18:J22)</f>
        <v>0</v>
      </c>
      <c r="K24" s="201">
        <f>SUM(K18:K22)</f>
        <v>0</v>
      </c>
      <c r="L24" s="52"/>
      <c r="M24" s="53"/>
    </row>
    <row r="25" spans="1:14" ht="8.1" customHeight="1" thickBot="1" x14ac:dyDescent="0.3">
      <c r="A25" s="48"/>
      <c r="B25" s="329"/>
      <c r="C25" s="329"/>
      <c r="D25" s="329"/>
      <c r="E25" s="329"/>
      <c r="F25" s="329"/>
      <c r="G25" s="329"/>
      <c r="H25" s="329"/>
      <c r="I25" s="329"/>
      <c r="J25" s="329"/>
      <c r="K25" s="329"/>
      <c r="L25" s="52"/>
      <c r="M25" s="53"/>
    </row>
    <row r="26" spans="1:14" ht="14.45" customHeight="1" thickBot="1" x14ac:dyDescent="0.3">
      <c r="A26" s="321" t="s">
        <v>54</v>
      </c>
      <c r="B26" s="322"/>
      <c r="C26" s="322"/>
      <c r="D26" s="322"/>
      <c r="E26" s="322"/>
      <c r="F26" s="322"/>
      <c r="G26" s="322"/>
      <c r="H26" s="322"/>
      <c r="I26" s="322"/>
      <c r="J26" s="322"/>
      <c r="K26" s="322"/>
      <c r="L26" s="323"/>
      <c r="M26" s="53"/>
    </row>
    <row r="27" spans="1:14" ht="14.45" customHeight="1" x14ac:dyDescent="0.25">
      <c r="A27" s="48"/>
      <c r="B27" s="324" t="s">
        <v>43</v>
      </c>
      <c r="C27" s="324"/>
      <c r="D27" s="324"/>
      <c r="E27" s="324"/>
      <c r="F27" s="324"/>
      <c r="G27" s="324"/>
      <c r="H27" s="324"/>
      <c r="I27" s="324"/>
      <c r="J27" s="324"/>
      <c r="K27" s="324"/>
      <c r="L27" s="52"/>
      <c r="M27" s="53"/>
    </row>
    <row r="28" spans="1:14" ht="16.5" customHeight="1" x14ac:dyDescent="0.25">
      <c r="A28" s="48"/>
      <c r="B28" s="325"/>
      <c r="C28" s="325"/>
      <c r="D28" s="325"/>
      <c r="E28" s="325"/>
      <c r="F28" s="325"/>
      <c r="G28" s="325"/>
      <c r="H28" s="325"/>
      <c r="I28" s="325"/>
      <c r="J28" s="325"/>
      <c r="K28" s="325"/>
      <c r="L28" s="52"/>
      <c r="M28" s="53"/>
    </row>
    <row r="29" spans="1:14" ht="27.6" customHeight="1" thickBot="1" x14ac:dyDescent="0.3">
      <c r="A29" s="48"/>
      <c r="B29" s="154" t="s">
        <v>7</v>
      </c>
      <c r="C29" s="162"/>
      <c r="D29" s="163"/>
      <c r="E29" s="340" t="s">
        <v>136</v>
      </c>
      <c r="F29" s="341"/>
      <c r="G29" s="173" t="s">
        <v>119</v>
      </c>
      <c r="H29" s="169" t="s">
        <v>44</v>
      </c>
      <c r="I29" s="169" t="s">
        <v>41</v>
      </c>
      <c r="J29" s="146" t="s">
        <v>45</v>
      </c>
      <c r="K29" s="169" t="s">
        <v>40</v>
      </c>
      <c r="L29" s="52"/>
      <c r="M29" s="53"/>
    </row>
    <row r="30" spans="1:14" ht="15" customHeight="1" x14ac:dyDescent="0.2">
      <c r="A30" s="48"/>
      <c r="B30" s="202" t="s">
        <v>12</v>
      </c>
      <c r="C30" s="203"/>
      <c r="D30" s="204"/>
      <c r="E30" s="342"/>
      <c r="F30" s="343"/>
      <c r="G30" s="237">
        <f>RATES!E5</f>
        <v>12.36</v>
      </c>
      <c r="H30" s="49"/>
      <c r="I30" s="49" t="s">
        <v>13</v>
      </c>
      <c r="J30" s="88">
        <f>H30*G30</f>
        <v>0</v>
      </c>
      <c r="K30" s="88">
        <v>0</v>
      </c>
      <c r="L30" s="52"/>
      <c r="M30" s="53"/>
      <c r="N30" s="277" t="s">
        <v>206</v>
      </c>
    </row>
    <row r="31" spans="1:14" ht="15" customHeight="1" x14ac:dyDescent="0.2">
      <c r="A31" s="48"/>
      <c r="B31" s="202" t="s">
        <v>12</v>
      </c>
      <c r="C31" s="203"/>
      <c r="D31" s="204"/>
      <c r="E31" s="342"/>
      <c r="F31" s="343"/>
      <c r="G31" s="237">
        <f>RATES!E5</f>
        <v>12.36</v>
      </c>
      <c r="H31" s="49"/>
      <c r="I31" s="49" t="s">
        <v>13</v>
      </c>
      <c r="J31" s="88">
        <f t="shared" ref="J31:J39" si="1">H31*G31</f>
        <v>0</v>
      </c>
      <c r="K31" s="88">
        <v>0</v>
      </c>
      <c r="L31" s="52"/>
      <c r="M31" s="53"/>
      <c r="N31" s="282" t="s">
        <v>207</v>
      </c>
    </row>
    <row r="32" spans="1:14" ht="15" customHeight="1" thickBot="1" x14ac:dyDescent="0.25">
      <c r="A32" s="48"/>
      <c r="B32" s="202" t="s">
        <v>14</v>
      </c>
      <c r="C32" s="203"/>
      <c r="D32" s="204"/>
      <c r="E32" s="342"/>
      <c r="F32" s="343"/>
      <c r="G32" s="237">
        <f>IF(I5=RATES!F10,RATES!F6,(IF(I5=RATES!G10,RATES!G6,(IF(I5=RATES!H10,RATES!H6,(IF(I5=RATES!I10,RATES!I6,(IF(I5=RATES!J10,RATES!J6,0)))))))))</f>
        <v>0</v>
      </c>
      <c r="H32" s="49"/>
      <c r="I32" s="49" t="s">
        <v>13</v>
      </c>
      <c r="J32" s="88">
        <f t="shared" si="1"/>
        <v>0</v>
      </c>
      <c r="K32" s="88">
        <v>0</v>
      </c>
      <c r="L32" s="52"/>
      <c r="M32" s="53"/>
      <c r="N32" s="278" t="s">
        <v>208</v>
      </c>
    </row>
    <row r="33" spans="1:14" ht="15" customHeight="1" thickBot="1" x14ac:dyDescent="0.3">
      <c r="A33" s="48"/>
      <c r="B33" s="202" t="s">
        <v>14</v>
      </c>
      <c r="C33" s="203"/>
      <c r="D33" s="204"/>
      <c r="E33" s="342"/>
      <c r="F33" s="343"/>
      <c r="G33" s="237">
        <f>IF(I5=RATES!F10,RATES!F6,(IF(I5=RATES!G10,RATES!G6,(IF(I5=RATES!H10,RATES!H6,(IF(I5=RATES!I10,RATES!I6,(IF(I5=RATES!J10,RATES!J6,0)))))))))</f>
        <v>0</v>
      </c>
      <c r="H33" s="49"/>
      <c r="I33" s="49" t="s">
        <v>13</v>
      </c>
      <c r="J33" s="88">
        <f t="shared" si="1"/>
        <v>0</v>
      </c>
      <c r="K33" s="88">
        <v>0</v>
      </c>
      <c r="L33" s="52"/>
      <c r="M33" s="53"/>
    </row>
    <row r="34" spans="1:14" ht="15" customHeight="1" x14ac:dyDescent="0.25">
      <c r="A34" s="48"/>
      <c r="B34" s="205" t="s">
        <v>37</v>
      </c>
      <c r="C34" s="206"/>
      <c r="D34" s="207"/>
      <c r="E34" s="342"/>
      <c r="F34" s="343"/>
      <c r="G34" s="237">
        <f>RATES!D30</f>
        <v>21.2</v>
      </c>
      <c r="H34" s="49"/>
      <c r="I34" s="49" t="s">
        <v>8</v>
      </c>
      <c r="J34" s="88">
        <f t="shared" si="1"/>
        <v>0</v>
      </c>
      <c r="K34" s="88">
        <v>0</v>
      </c>
      <c r="L34" s="52"/>
      <c r="M34" s="53"/>
      <c r="N34" s="279" t="s">
        <v>197</v>
      </c>
    </row>
    <row r="35" spans="1:14" ht="15" customHeight="1" thickBot="1" x14ac:dyDescent="0.3">
      <c r="A35" s="48"/>
      <c r="B35" s="205" t="s">
        <v>37</v>
      </c>
      <c r="C35" s="206"/>
      <c r="D35" s="207"/>
      <c r="E35" s="342"/>
      <c r="F35" s="343"/>
      <c r="G35" s="237">
        <f>RATES!D30</f>
        <v>21.2</v>
      </c>
      <c r="H35" s="49"/>
      <c r="I35" s="49" t="s">
        <v>8</v>
      </c>
      <c r="J35" s="88">
        <f t="shared" si="1"/>
        <v>0</v>
      </c>
      <c r="K35" s="88">
        <v>0</v>
      </c>
      <c r="L35" s="52"/>
      <c r="M35" s="53"/>
      <c r="N35" s="281" t="s">
        <v>198</v>
      </c>
    </row>
    <row r="36" spans="1:14" s="100" customFormat="1" ht="15" customHeight="1" x14ac:dyDescent="0.25">
      <c r="A36" s="97"/>
      <c r="B36" s="205" t="s">
        <v>11</v>
      </c>
      <c r="C36" s="206"/>
      <c r="D36" s="206"/>
      <c r="E36" s="342"/>
      <c r="F36" s="343"/>
      <c r="G36" s="237">
        <v>1</v>
      </c>
      <c r="H36" s="49"/>
      <c r="I36" s="49" t="s">
        <v>38</v>
      </c>
      <c r="J36" s="88">
        <f t="shared" si="1"/>
        <v>0</v>
      </c>
      <c r="K36" s="88">
        <v>0</v>
      </c>
      <c r="L36" s="99"/>
      <c r="N36" s="279" t="s">
        <v>200</v>
      </c>
    </row>
    <row r="37" spans="1:14" ht="15" customHeight="1" x14ac:dyDescent="0.25">
      <c r="A37" s="48"/>
      <c r="B37" s="335" t="s">
        <v>155</v>
      </c>
      <c r="C37" s="336"/>
      <c r="D37" s="336"/>
      <c r="E37" s="342"/>
      <c r="F37" s="343"/>
      <c r="G37" s="237">
        <v>1</v>
      </c>
      <c r="H37" s="49"/>
      <c r="I37" s="87" t="s">
        <v>38</v>
      </c>
      <c r="J37" s="88">
        <f t="shared" si="1"/>
        <v>0</v>
      </c>
      <c r="K37" s="88">
        <v>0</v>
      </c>
      <c r="L37" s="52"/>
      <c r="M37" s="53"/>
      <c r="N37" s="280" t="s">
        <v>201</v>
      </c>
    </row>
    <row r="38" spans="1:14" s="100" customFormat="1" ht="15" customHeight="1" x14ac:dyDescent="0.25">
      <c r="A38" s="97"/>
      <c r="B38" s="337" t="s">
        <v>62</v>
      </c>
      <c r="C38" s="338"/>
      <c r="D38" s="339"/>
      <c r="E38" s="342"/>
      <c r="F38" s="343"/>
      <c r="G38" s="237">
        <v>1</v>
      </c>
      <c r="H38" s="49"/>
      <c r="I38" s="87" t="s">
        <v>38</v>
      </c>
      <c r="J38" s="88">
        <f t="shared" si="1"/>
        <v>0</v>
      </c>
      <c r="K38" s="88">
        <v>0</v>
      </c>
      <c r="L38" s="99"/>
      <c r="N38" s="280" t="s">
        <v>202</v>
      </c>
    </row>
    <row r="39" spans="1:14" s="100" customFormat="1" ht="15" customHeight="1" thickBot="1" x14ac:dyDescent="0.3">
      <c r="A39" s="97"/>
      <c r="B39" s="337" t="s">
        <v>62</v>
      </c>
      <c r="C39" s="338"/>
      <c r="D39" s="339"/>
      <c r="E39" s="342"/>
      <c r="F39" s="343"/>
      <c r="G39" s="237">
        <v>1</v>
      </c>
      <c r="H39" s="49"/>
      <c r="I39" s="87" t="s">
        <v>38</v>
      </c>
      <c r="J39" s="88">
        <f t="shared" si="1"/>
        <v>0</v>
      </c>
      <c r="K39" s="94">
        <v>0</v>
      </c>
      <c r="L39" s="99"/>
      <c r="N39" s="281" t="s">
        <v>203</v>
      </c>
    </row>
    <row r="40" spans="1:14" ht="6.6" customHeight="1" thickBot="1" x14ac:dyDescent="0.3">
      <c r="A40" s="48"/>
      <c r="B40" s="199"/>
      <c r="C40" s="182"/>
      <c r="D40" s="182"/>
      <c r="E40" s="190"/>
      <c r="F40" s="190"/>
      <c r="G40" s="212"/>
      <c r="H40" s="190"/>
      <c r="I40" s="91"/>
      <c r="J40" s="181"/>
      <c r="K40" s="181"/>
      <c r="L40" s="52"/>
      <c r="M40" s="53"/>
    </row>
    <row r="41" spans="1:14" ht="15.75" thickBot="1" x14ac:dyDescent="0.3">
      <c r="A41" s="48"/>
      <c r="B41" s="199" t="s">
        <v>154</v>
      </c>
      <c r="C41" s="200"/>
      <c r="D41" s="200"/>
      <c r="E41" s="200"/>
      <c r="F41" s="200"/>
      <c r="G41" s="200"/>
      <c r="H41" s="208"/>
      <c r="I41" s="192" t="s">
        <v>132</v>
      </c>
      <c r="J41" s="209">
        <f>SUM(J30:J39)</f>
        <v>0</v>
      </c>
      <c r="K41" s="209">
        <f>SUM(K30:K39)</f>
        <v>0</v>
      </c>
      <c r="L41" s="52"/>
      <c r="M41" s="53"/>
    </row>
    <row r="42" spans="1:14" ht="5.0999999999999996" customHeight="1" thickBot="1" x14ac:dyDescent="0.3">
      <c r="A42" s="48"/>
      <c r="B42" s="200"/>
      <c r="C42" s="200"/>
      <c r="D42" s="200"/>
      <c r="E42" s="200"/>
      <c r="F42" s="200"/>
      <c r="G42" s="200"/>
      <c r="H42" s="208"/>
      <c r="I42" s="192"/>
      <c r="J42" s="210"/>
      <c r="K42" s="211"/>
      <c r="L42" s="52"/>
      <c r="M42" s="53"/>
    </row>
    <row r="43" spans="1:14" ht="14.45" customHeight="1" thickBot="1" x14ac:dyDescent="0.3">
      <c r="A43" s="321" t="s">
        <v>42</v>
      </c>
      <c r="B43" s="322"/>
      <c r="C43" s="322"/>
      <c r="D43" s="322"/>
      <c r="E43" s="322"/>
      <c r="F43" s="322"/>
      <c r="G43" s="322"/>
      <c r="H43" s="322"/>
      <c r="I43" s="322"/>
      <c r="J43" s="322"/>
      <c r="K43" s="322"/>
      <c r="L43" s="323"/>
      <c r="M43" s="53"/>
    </row>
    <row r="44" spans="1:14" ht="15.75" thickBot="1" x14ac:dyDescent="0.3">
      <c r="A44" s="48"/>
      <c r="B44" s="200"/>
      <c r="C44" s="200"/>
      <c r="D44" s="200"/>
      <c r="E44" s="200"/>
      <c r="F44" s="200"/>
      <c r="G44" s="200"/>
      <c r="H44" s="208"/>
      <c r="I44" s="186"/>
      <c r="J44" s="212" t="s">
        <v>60</v>
      </c>
      <c r="K44" s="213" t="s">
        <v>61</v>
      </c>
      <c r="L44" s="52"/>
      <c r="M44" s="53"/>
    </row>
    <row r="45" spans="1:14" ht="15" customHeight="1" thickBot="1" x14ac:dyDescent="0.3">
      <c r="A45" s="48"/>
      <c r="B45" s="200"/>
      <c r="C45" s="200"/>
      <c r="D45" s="200"/>
      <c r="E45" s="200"/>
      <c r="F45" s="200"/>
      <c r="G45" s="200"/>
      <c r="I45" s="192" t="s">
        <v>158</v>
      </c>
      <c r="J45" s="201">
        <f>J24</f>
        <v>0</v>
      </c>
      <c r="K45" s="201">
        <f>K24</f>
        <v>0</v>
      </c>
      <c r="L45" s="52"/>
      <c r="M45" s="53"/>
    </row>
    <row r="46" spans="1:14" ht="15.75" thickBot="1" x14ac:dyDescent="0.3">
      <c r="A46" s="48"/>
      <c r="B46" s="200"/>
      <c r="C46" s="200"/>
      <c r="D46" s="200"/>
      <c r="E46" s="200"/>
      <c r="F46" s="200"/>
      <c r="G46" s="200"/>
      <c r="I46" s="192" t="s">
        <v>159</v>
      </c>
      <c r="J46" s="201">
        <f>J41</f>
        <v>0</v>
      </c>
      <c r="K46" s="201">
        <f>K41</f>
        <v>0</v>
      </c>
      <c r="L46" s="52"/>
      <c r="M46" s="53"/>
    </row>
    <row r="47" spans="1:14" ht="15.75" thickBot="1" x14ac:dyDescent="0.3">
      <c r="A47" s="48"/>
      <c r="B47" s="200"/>
      <c r="C47" s="200"/>
      <c r="D47" s="200"/>
      <c r="E47" s="200"/>
      <c r="F47" s="200"/>
      <c r="G47" s="200"/>
      <c r="I47" s="192" t="s">
        <v>160</v>
      </c>
      <c r="J47" s="201">
        <f>SUM(J45:J46)</f>
        <v>0</v>
      </c>
      <c r="K47" s="201">
        <f>SUM(K45:K46)</f>
        <v>0</v>
      </c>
      <c r="L47" s="52"/>
      <c r="M47" s="53"/>
    </row>
    <row r="48" spans="1:14" s="220" customFormat="1" ht="24.95" customHeight="1" thickBot="1" x14ac:dyDescent="0.3">
      <c r="A48" s="219"/>
      <c r="B48" s="332"/>
      <c r="C48" s="332"/>
      <c r="D48" s="332"/>
      <c r="E48" s="332"/>
      <c r="F48" s="332"/>
      <c r="G48" s="332"/>
      <c r="H48" s="332"/>
      <c r="J48" s="333"/>
      <c r="K48" s="333"/>
      <c r="L48" s="221"/>
    </row>
    <row r="49" spans="1:12" s="220" customFormat="1" x14ac:dyDescent="0.25">
      <c r="A49" s="219"/>
      <c r="B49" s="44" t="s">
        <v>18</v>
      </c>
      <c r="C49" s="38"/>
      <c r="D49" s="37"/>
      <c r="E49" s="222"/>
      <c r="F49" s="222"/>
      <c r="G49" s="40"/>
      <c r="H49" s="222"/>
      <c r="J49" s="44" t="s">
        <v>19</v>
      </c>
      <c r="K49" s="222"/>
      <c r="L49" s="221"/>
    </row>
    <row r="50" spans="1:12" s="220" customFormat="1" ht="24.95" customHeight="1" thickBot="1" x14ac:dyDescent="0.3">
      <c r="A50" s="219"/>
      <c r="B50" s="332"/>
      <c r="C50" s="332"/>
      <c r="D50" s="332"/>
      <c r="E50" s="332"/>
      <c r="F50" s="332"/>
      <c r="G50" s="332"/>
      <c r="H50" s="332"/>
      <c r="J50" s="334"/>
      <c r="K50" s="334"/>
      <c r="L50" s="221"/>
    </row>
    <row r="51" spans="1:12" s="220" customFormat="1" x14ac:dyDescent="0.25">
      <c r="A51" s="219"/>
      <c r="B51" s="44" t="s">
        <v>20</v>
      </c>
      <c r="C51" s="39"/>
      <c r="D51" s="39"/>
      <c r="E51" s="39"/>
      <c r="F51" s="39"/>
      <c r="G51" s="39"/>
      <c r="H51" s="222"/>
      <c r="J51" s="44" t="s">
        <v>19</v>
      </c>
      <c r="K51" s="222"/>
      <c r="L51" s="221"/>
    </row>
    <row r="52" spans="1:12" s="220" customFormat="1" ht="24.95" customHeight="1" thickBot="1" x14ac:dyDescent="0.3">
      <c r="A52" s="219"/>
      <c r="B52" s="332"/>
      <c r="C52" s="332"/>
      <c r="D52" s="332"/>
      <c r="E52" s="332"/>
      <c r="F52" s="332"/>
      <c r="G52" s="332"/>
      <c r="H52" s="332"/>
      <c r="J52" s="332"/>
      <c r="K52" s="332"/>
      <c r="L52" s="221"/>
    </row>
    <row r="53" spans="1:12" s="220" customFormat="1" x14ac:dyDescent="0.25">
      <c r="A53" s="219"/>
      <c r="B53" s="44" t="s">
        <v>21</v>
      </c>
      <c r="C53" s="39"/>
      <c r="D53" s="39"/>
      <c r="E53" s="39"/>
      <c r="F53" s="39"/>
      <c r="G53" s="39"/>
      <c r="H53" s="222"/>
      <c r="J53" s="44" t="s">
        <v>19</v>
      </c>
      <c r="K53" s="222"/>
      <c r="L53" s="221"/>
    </row>
    <row r="54" spans="1:12" s="220" customFormat="1" ht="24.95" customHeight="1" thickBot="1" x14ac:dyDescent="0.3">
      <c r="A54" s="219"/>
      <c r="B54" s="332"/>
      <c r="C54" s="332"/>
      <c r="D54" s="332"/>
      <c r="E54" s="332"/>
      <c r="F54" s="332"/>
      <c r="G54" s="332"/>
      <c r="H54" s="332"/>
      <c r="J54" s="334"/>
      <c r="K54" s="334"/>
      <c r="L54" s="221"/>
    </row>
    <row r="55" spans="1:12" s="220" customFormat="1" x14ac:dyDescent="0.25">
      <c r="A55" s="219"/>
      <c r="B55" s="44" t="s">
        <v>22</v>
      </c>
      <c r="C55" s="39"/>
      <c r="D55" s="39"/>
      <c r="E55" s="39"/>
      <c r="F55" s="39"/>
      <c r="G55" s="39"/>
      <c r="H55" s="222"/>
      <c r="J55" s="44" t="s">
        <v>19</v>
      </c>
      <c r="K55" s="222"/>
      <c r="L55" s="221"/>
    </row>
    <row r="56" spans="1:12" ht="5.0999999999999996" customHeight="1" thickBot="1" x14ac:dyDescent="0.3">
      <c r="A56" s="184"/>
      <c r="B56" s="215"/>
      <c r="C56" s="215"/>
      <c r="D56" s="215"/>
      <c r="E56" s="215"/>
      <c r="F56" s="215"/>
      <c r="G56" s="215"/>
      <c r="H56" s="215"/>
      <c r="I56" s="215"/>
      <c r="J56" s="215"/>
      <c r="K56" s="215"/>
      <c r="L56" s="185"/>
    </row>
  </sheetData>
  <mergeCells count="36">
    <mergeCell ref="A43:L43"/>
    <mergeCell ref="B37:D37"/>
    <mergeCell ref="B38:D38"/>
    <mergeCell ref="B39:D39"/>
    <mergeCell ref="E29:F29"/>
    <mergeCell ref="E30:F30"/>
    <mergeCell ref="E31:F31"/>
    <mergeCell ref="E32:F32"/>
    <mergeCell ref="E33:F33"/>
    <mergeCell ref="E34:F34"/>
    <mergeCell ref="E35:F35"/>
    <mergeCell ref="E36:F36"/>
    <mergeCell ref="E37:F37"/>
    <mergeCell ref="E38:F38"/>
    <mergeCell ref="E39:F39"/>
    <mergeCell ref="B50:H50"/>
    <mergeCell ref="B52:H52"/>
    <mergeCell ref="B54:H54"/>
    <mergeCell ref="J48:K48"/>
    <mergeCell ref="J50:K50"/>
    <mergeCell ref="J52:K52"/>
    <mergeCell ref="J54:K54"/>
    <mergeCell ref="B48:H48"/>
    <mergeCell ref="A1:L1"/>
    <mergeCell ref="A3:L3"/>
    <mergeCell ref="B27:K28"/>
    <mergeCell ref="A10:L10"/>
    <mergeCell ref="C5:E5"/>
    <mergeCell ref="B2:K2"/>
    <mergeCell ref="D6:K6"/>
    <mergeCell ref="E7:K7"/>
    <mergeCell ref="F8:G8"/>
    <mergeCell ref="A26:L26"/>
    <mergeCell ref="B25:K25"/>
    <mergeCell ref="D4:K4"/>
    <mergeCell ref="F11:K11"/>
  </mergeCells>
  <phoneticPr fontId="17" type="noConversion"/>
  <dataValidations count="1">
    <dataValidation type="list" allowBlank="1" showInputMessage="1" showErrorMessage="1" sqref="D30:D36" xr:uid="{E424EAD7-E84F-4B23-A947-C5D53CE6F0A3}">
      <formula1>$I$129:$I$169</formula1>
    </dataValidation>
  </dataValidations>
  <printOptions horizontalCentered="1" verticalCentered="1"/>
  <pageMargins left="0.3" right="0.3" top="0.3" bottom="0.3" header="0.3" footer="0.3"/>
  <pageSetup scale="85"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502C7-70AA-4E70-B556-D8AF3A33BBFB}">
  <dimension ref="A1:G137"/>
  <sheetViews>
    <sheetView workbookViewId="0">
      <selection activeCell="A125" sqref="A125"/>
    </sheetView>
  </sheetViews>
  <sheetFormatPr defaultRowHeight="15" x14ac:dyDescent="0.25"/>
  <cols>
    <col min="1" max="1" width="24" bestFit="1" customWidth="1"/>
    <col min="2" max="2" width="42.5703125" bestFit="1" customWidth="1"/>
    <col min="3" max="3" width="7.140625" bestFit="1" customWidth="1"/>
    <col min="4" max="4" width="13.5703125" bestFit="1" customWidth="1"/>
    <col min="5" max="5" width="11.28515625" bestFit="1" customWidth="1"/>
    <col min="6" max="6" width="11.7109375" customWidth="1"/>
    <col min="7" max="7" width="12.85546875" customWidth="1"/>
  </cols>
  <sheetData>
    <row r="1" spans="1:7" ht="21" x14ac:dyDescent="0.35">
      <c r="A1" s="283" t="s">
        <v>215</v>
      </c>
      <c r="B1" s="284"/>
      <c r="C1" s="284"/>
      <c r="D1" s="284"/>
      <c r="E1" s="284"/>
      <c r="F1" s="284"/>
      <c r="G1" s="284"/>
    </row>
    <row r="2" spans="1:7" ht="31.5" x14ac:dyDescent="0.25">
      <c r="A2" s="285" t="s">
        <v>216</v>
      </c>
      <c r="B2" s="285" t="s">
        <v>217</v>
      </c>
      <c r="C2" s="286" t="s">
        <v>88</v>
      </c>
      <c r="D2" s="286" t="s">
        <v>218</v>
      </c>
      <c r="E2" s="286" t="s">
        <v>89</v>
      </c>
      <c r="F2" s="286" t="s">
        <v>219</v>
      </c>
      <c r="G2" s="286" t="s">
        <v>220</v>
      </c>
    </row>
    <row r="3" spans="1:7" ht="15.75" x14ac:dyDescent="0.25">
      <c r="A3" s="287" t="s">
        <v>221</v>
      </c>
      <c r="B3" s="288" t="s">
        <v>222</v>
      </c>
      <c r="C3" s="289" t="s">
        <v>223</v>
      </c>
      <c r="D3" s="289" t="s">
        <v>224</v>
      </c>
      <c r="E3" s="289" t="s">
        <v>184</v>
      </c>
      <c r="F3" s="289" t="s">
        <v>225</v>
      </c>
      <c r="G3" s="290">
        <v>11.78</v>
      </c>
    </row>
    <row r="4" spans="1:7" ht="15.75" x14ac:dyDescent="0.25">
      <c r="A4" s="287" t="s">
        <v>221</v>
      </c>
      <c r="B4" s="288" t="s">
        <v>222</v>
      </c>
      <c r="C4" s="289" t="s">
        <v>192</v>
      </c>
      <c r="D4" s="289" t="s">
        <v>226</v>
      </c>
      <c r="E4" s="289" t="s">
        <v>184</v>
      </c>
      <c r="F4" s="289" t="s">
        <v>225</v>
      </c>
      <c r="G4" s="290">
        <v>3.33</v>
      </c>
    </row>
    <row r="5" spans="1:7" ht="15.75" x14ac:dyDescent="0.25">
      <c r="A5" s="287" t="s">
        <v>221</v>
      </c>
      <c r="B5" s="288" t="s">
        <v>222</v>
      </c>
      <c r="C5" s="289" t="s">
        <v>193</v>
      </c>
      <c r="D5" s="289" t="s">
        <v>227</v>
      </c>
      <c r="E5" s="289" t="s">
        <v>184</v>
      </c>
      <c r="F5" s="289" t="s">
        <v>225</v>
      </c>
      <c r="G5" s="290">
        <v>3.33</v>
      </c>
    </row>
    <row r="6" spans="1:7" ht="15.75" x14ac:dyDescent="0.25">
      <c r="A6" s="287" t="s">
        <v>221</v>
      </c>
      <c r="B6" s="288" t="s">
        <v>222</v>
      </c>
      <c r="C6" s="289" t="s">
        <v>191</v>
      </c>
      <c r="D6" s="289" t="s">
        <v>228</v>
      </c>
      <c r="E6" s="289" t="s">
        <v>184</v>
      </c>
      <c r="F6" s="289" t="s">
        <v>225</v>
      </c>
      <c r="G6" s="290">
        <v>4.04</v>
      </c>
    </row>
    <row r="7" spans="1:7" ht="15.75" x14ac:dyDescent="0.25">
      <c r="A7" s="287" t="s">
        <v>221</v>
      </c>
      <c r="B7" s="288" t="s">
        <v>222</v>
      </c>
      <c r="C7" s="289" t="s">
        <v>194</v>
      </c>
      <c r="D7" s="289" t="s">
        <v>229</v>
      </c>
      <c r="E7" s="289" t="s">
        <v>184</v>
      </c>
      <c r="F7" s="289" t="s">
        <v>225</v>
      </c>
      <c r="G7" s="290">
        <v>5.25</v>
      </c>
    </row>
    <row r="8" spans="1:7" ht="15.75" x14ac:dyDescent="0.25">
      <c r="A8" s="287" t="s">
        <v>221</v>
      </c>
      <c r="B8" s="288" t="s">
        <v>222</v>
      </c>
      <c r="C8" s="289" t="s">
        <v>190</v>
      </c>
      <c r="D8" s="289" t="s">
        <v>230</v>
      </c>
      <c r="E8" s="289" t="s">
        <v>184</v>
      </c>
      <c r="F8" s="289" t="s">
        <v>225</v>
      </c>
      <c r="G8" s="290">
        <v>6.2</v>
      </c>
    </row>
    <row r="9" spans="1:7" ht="15.75" x14ac:dyDescent="0.25">
      <c r="A9" s="287" t="s">
        <v>221</v>
      </c>
      <c r="B9" s="288" t="s">
        <v>231</v>
      </c>
      <c r="C9" s="289" t="s">
        <v>91</v>
      </c>
      <c r="D9" s="289" t="s">
        <v>232</v>
      </c>
      <c r="E9" s="289" t="s">
        <v>184</v>
      </c>
      <c r="F9" s="289" t="s">
        <v>225</v>
      </c>
      <c r="G9" s="290" t="s">
        <v>9</v>
      </c>
    </row>
    <row r="10" spans="1:7" ht="15.75" x14ac:dyDescent="0.25">
      <c r="A10" s="287" t="s">
        <v>233</v>
      </c>
      <c r="B10" s="288" t="s">
        <v>234</v>
      </c>
      <c r="C10" s="289" t="s">
        <v>91</v>
      </c>
      <c r="D10" s="289" t="s">
        <v>235</v>
      </c>
      <c r="E10" s="289" t="s">
        <v>236</v>
      </c>
      <c r="F10" s="289" t="s">
        <v>237</v>
      </c>
      <c r="G10" s="290">
        <v>28.94</v>
      </c>
    </row>
    <row r="11" spans="1:7" ht="15.75" x14ac:dyDescent="0.25">
      <c r="A11" s="287" t="s">
        <v>233</v>
      </c>
      <c r="B11" s="288" t="s">
        <v>238</v>
      </c>
      <c r="C11" s="289" t="s">
        <v>223</v>
      </c>
      <c r="D11" s="289" t="s">
        <v>239</v>
      </c>
      <c r="E11" s="289" t="s">
        <v>184</v>
      </c>
      <c r="F11" s="289" t="s">
        <v>240</v>
      </c>
      <c r="G11" s="290">
        <v>12.36</v>
      </c>
    </row>
    <row r="12" spans="1:7" ht="15.75" x14ac:dyDescent="0.25">
      <c r="A12" s="287" t="s">
        <v>233</v>
      </c>
      <c r="B12" s="288" t="s">
        <v>241</v>
      </c>
      <c r="C12" s="289" t="s">
        <v>192</v>
      </c>
      <c r="D12" s="289" t="s">
        <v>242</v>
      </c>
      <c r="E12" s="289" t="s">
        <v>184</v>
      </c>
      <c r="F12" s="289" t="s">
        <v>240</v>
      </c>
      <c r="G12" s="291">
        <v>5.61</v>
      </c>
    </row>
    <row r="13" spans="1:7" ht="15.75" x14ac:dyDescent="0.25">
      <c r="A13" s="287" t="s">
        <v>233</v>
      </c>
      <c r="B13" s="288" t="s">
        <v>241</v>
      </c>
      <c r="C13" s="289" t="s">
        <v>193</v>
      </c>
      <c r="D13" s="289" t="s">
        <v>243</v>
      </c>
      <c r="E13" s="289" t="s">
        <v>184</v>
      </c>
      <c r="F13" s="289" t="s">
        <v>240</v>
      </c>
      <c r="G13" s="291">
        <v>5.61</v>
      </c>
    </row>
    <row r="14" spans="1:7" ht="15.75" x14ac:dyDescent="0.25">
      <c r="A14" s="287" t="s">
        <v>233</v>
      </c>
      <c r="B14" s="288" t="s">
        <v>241</v>
      </c>
      <c r="C14" s="289" t="s">
        <v>191</v>
      </c>
      <c r="D14" s="289" t="s">
        <v>244</v>
      </c>
      <c r="E14" s="289" t="s">
        <v>184</v>
      </c>
      <c r="F14" s="289" t="s">
        <v>240</v>
      </c>
      <c r="G14" s="291">
        <v>6.63</v>
      </c>
    </row>
    <row r="15" spans="1:7" ht="15.75" x14ac:dyDescent="0.25">
      <c r="A15" s="287" t="s">
        <v>233</v>
      </c>
      <c r="B15" s="288" t="s">
        <v>241</v>
      </c>
      <c r="C15" s="289" t="s">
        <v>194</v>
      </c>
      <c r="D15" s="289" t="s">
        <v>245</v>
      </c>
      <c r="E15" s="289" t="s">
        <v>184</v>
      </c>
      <c r="F15" s="289" t="s">
        <v>240</v>
      </c>
      <c r="G15" s="291">
        <v>8.1199999999999992</v>
      </c>
    </row>
    <row r="16" spans="1:7" ht="15.75" x14ac:dyDescent="0.25">
      <c r="A16" s="287" t="s">
        <v>233</v>
      </c>
      <c r="B16" s="288" t="s">
        <v>241</v>
      </c>
      <c r="C16" s="289" t="s">
        <v>190</v>
      </c>
      <c r="D16" s="289" t="s">
        <v>246</v>
      </c>
      <c r="E16" s="289" t="s">
        <v>184</v>
      </c>
      <c r="F16" s="289" t="s">
        <v>240</v>
      </c>
      <c r="G16" s="291">
        <v>10.72</v>
      </c>
    </row>
    <row r="17" spans="1:7" ht="15.75" x14ac:dyDescent="0.25">
      <c r="A17" s="287" t="s">
        <v>233</v>
      </c>
      <c r="B17" s="288" t="s">
        <v>247</v>
      </c>
      <c r="C17" s="289" t="s">
        <v>91</v>
      </c>
      <c r="D17" s="289" t="s">
        <v>248</v>
      </c>
      <c r="E17" s="289" t="s">
        <v>184</v>
      </c>
      <c r="F17" s="289" t="s">
        <v>240</v>
      </c>
      <c r="G17" s="290" t="s">
        <v>9</v>
      </c>
    </row>
    <row r="18" spans="1:7" ht="15.75" x14ac:dyDescent="0.25">
      <c r="A18" s="287" t="s">
        <v>233</v>
      </c>
      <c r="B18" s="288" t="s">
        <v>249</v>
      </c>
      <c r="C18" s="289" t="s">
        <v>223</v>
      </c>
      <c r="D18" s="289" t="s">
        <v>250</v>
      </c>
      <c r="E18" s="289" t="s">
        <v>184</v>
      </c>
      <c r="F18" s="289" t="s">
        <v>251</v>
      </c>
      <c r="G18" s="290">
        <v>11.28</v>
      </c>
    </row>
    <row r="19" spans="1:7" ht="15.75" x14ac:dyDescent="0.25">
      <c r="A19" s="287" t="s">
        <v>233</v>
      </c>
      <c r="B19" s="288" t="s">
        <v>252</v>
      </c>
      <c r="C19" s="289" t="s">
        <v>91</v>
      </c>
      <c r="D19" s="289" t="s">
        <v>253</v>
      </c>
      <c r="E19" s="289" t="s">
        <v>254</v>
      </c>
      <c r="F19" s="289" t="s">
        <v>251</v>
      </c>
      <c r="G19" s="290">
        <v>11.28</v>
      </c>
    </row>
    <row r="20" spans="1:7" ht="15.75" x14ac:dyDescent="0.25">
      <c r="A20" s="287" t="s">
        <v>255</v>
      </c>
      <c r="B20" s="288" t="s">
        <v>125</v>
      </c>
      <c r="C20" s="289" t="s">
        <v>223</v>
      </c>
      <c r="D20" s="289" t="s">
        <v>256</v>
      </c>
      <c r="E20" s="289" t="s">
        <v>184</v>
      </c>
      <c r="F20" s="289" t="s">
        <v>225</v>
      </c>
      <c r="G20" s="290">
        <v>18.059999999999999</v>
      </c>
    </row>
    <row r="21" spans="1:7" ht="15.75" x14ac:dyDescent="0.25">
      <c r="A21" s="287" t="s">
        <v>255</v>
      </c>
      <c r="B21" s="288" t="s">
        <v>257</v>
      </c>
      <c r="C21" s="289" t="s">
        <v>223</v>
      </c>
      <c r="D21" s="289" t="s">
        <v>258</v>
      </c>
      <c r="E21" s="289" t="s">
        <v>254</v>
      </c>
      <c r="F21" s="289" t="s">
        <v>225</v>
      </c>
      <c r="G21" s="290">
        <v>18.059999999999999</v>
      </c>
    </row>
    <row r="22" spans="1:7" ht="15.75" x14ac:dyDescent="0.25">
      <c r="A22" s="287" t="s">
        <v>255</v>
      </c>
      <c r="B22" s="288" t="s">
        <v>144</v>
      </c>
      <c r="C22" s="289" t="s">
        <v>223</v>
      </c>
      <c r="D22" s="289" t="s">
        <v>259</v>
      </c>
      <c r="E22" s="289" t="s">
        <v>260</v>
      </c>
      <c r="F22" s="289" t="s">
        <v>261</v>
      </c>
      <c r="G22" s="290">
        <v>78.92</v>
      </c>
    </row>
    <row r="23" spans="1:7" ht="15.75" x14ac:dyDescent="0.25">
      <c r="A23" s="287" t="s">
        <v>255</v>
      </c>
      <c r="B23" s="288" t="s">
        <v>262</v>
      </c>
      <c r="C23" s="289" t="s">
        <v>223</v>
      </c>
      <c r="D23" s="289" t="s">
        <v>263</v>
      </c>
      <c r="E23" s="289" t="s">
        <v>260</v>
      </c>
      <c r="F23" s="289" t="s">
        <v>261</v>
      </c>
      <c r="G23" s="290">
        <v>78.92</v>
      </c>
    </row>
    <row r="24" spans="1:7" ht="15.75" x14ac:dyDescent="0.25">
      <c r="A24" s="287" t="s">
        <v>255</v>
      </c>
      <c r="B24" s="288" t="s">
        <v>126</v>
      </c>
      <c r="C24" s="289" t="s">
        <v>192</v>
      </c>
      <c r="D24" s="289" t="s">
        <v>264</v>
      </c>
      <c r="E24" s="289" t="s">
        <v>265</v>
      </c>
      <c r="F24" s="289" t="s">
        <v>266</v>
      </c>
      <c r="G24" s="290">
        <v>216.39</v>
      </c>
    </row>
    <row r="25" spans="1:7" ht="15.75" x14ac:dyDescent="0.25">
      <c r="A25" s="287" t="s">
        <v>255</v>
      </c>
      <c r="B25" s="288" t="s">
        <v>126</v>
      </c>
      <c r="C25" s="289" t="s">
        <v>193</v>
      </c>
      <c r="D25" s="289" t="s">
        <v>267</v>
      </c>
      <c r="E25" s="289" t="s">
        <v>265</v>
      </c>
      <c r="F25" s="289" t="s">
        <v>266</v>
      </c>
      <c r="G25" s="290">
        <v>299.88</v>
      </c>
    </row>
    <row r="26" spans="1:7" ht="15.75" x14ac:dyDescent="0.25">
      <c r="A26" s="287" t="s">
        <v>255</v>
      </c>
      <c r="B26" s="288" t="s">
        <v>126</v>
      </c>
      <c r="C26" s="289" t="s">
        <v>191</v>
      </c>
      <c r="D26" s="289" t="s">
        <v>268</v>
      </c>
      <c r="E26" s="289" t="s">
        <v>265</v>
      </c>
      <c r="F26" s="289" t="s">
        <v>266</v>
      </c>
      <c r="G26" s="290">
        <v>386.66</v>
      </c>
    </row>
    <row r="27" spans="1:7" ht="15.75" x14ac:dyDescent="0.25">
      <c r="A27" s="287" t="s">
        <v>255</v>
      </c>
      <c r="B27" s="288" t="s">
        <v>126</v>
      </c>
      <c r="C27" s="289" t="s">
        <v>194</v>
      </c>
      <c r="D27" s="289" t="s">
        <v>269</v>
      </c>
      <c r="E27" s="289" t="s">
        <v>265</v>
      </c>
      <c r="F27" s="289" t="s">
        <v>266</v>
      </c>
      <c r="G27" s="290">
        <v>580</v>
      </c>
    </row>
    <row r="28" spans="1:7" ht="15.75" x14ac:dyDescent="0.25">
      <c r="A28" s="287" t="s">
        <v>255</v>
      </c>
      <c r="B28" s="288" t="s">
        <v>126</v>
      </c>
      <c r="C28" s="289" t="s">
        <v>190</v>
      </c>
      <c r="D28" s="289" t="s">
        <v>270</v>
      </c>
      <c r="E28" s="289" t="s">
        <v>265</v>
      </c>
      <c r="F28" s="289" t="s">
        <v>266</v>
      </c>
      <c r="G28" s="290">
        <v>727.22</v>
      </c>
    </row>
    <row r="29" spans="1:7" ht="15.75" x14ac:dyDescent="0.25">
      <c r="A29" s="287" t="s">
        <v>255</v>
      </c>
      <c r="B29" s="288" t="s">
        <v>204</v>
      </c>
      <c r="C29" s="289" t="s">
        <v>223</v>
      </c>
      <c r="D29" s="289" t="s">
        <v>239</v>
      </c>
      <c r="E29" s="289" t="s">
        <v>184</v>
      </c>
      <c r="F29" s="289" t="s">
        <v>271</v>
      </c>
      <c r="G29" s="290">
        <v>12.36</v>
      </c>
    </row>
    <row r="30" spans="1:7" ht="15.75" x14ac:dyDescent="0.25">
      <c r="A30" s="287" t="s">
        <v>255</v>
      </c>
      <c r="B30" s="288" t="s">
        <v>272</v>
      </c>
      <c r="C30" s="292">
        <v>4.5833333333333337E-2</v>
      </c>
      <c r="D30" s="289" t="s">
        <v>273</v>
      </c>
      <c r="E30" s="289" t="s">
        <v>184</v>
      </c>
      <c r="F30" s="289" t="s">
        <v>225</v>
      </c>
      <c r="G30" s="290">
        <v>3.01</v>
      </c>
    </row>
    <row r="31" spans="1:7" ht="15.75" x14ac:dyDescent="0.25">
      <c r="A31" s="287" t="s">
        <v>255</v>
      </c>
      <c r="B31" s="288" t="s">
        <v>272</v>
      </c>
      <c r="C31" s="292">
        <v>4.5138888888888888E-2</v>
      </c>
      <c r="D31" s="289" t="s">
        <v>274</v>
      </c>
      <c r="E31" s="289" t="s">
        <v>184</v>
      </c>
      <c r="F31" s="289" t="s">
        <v>225</v>
      </c>
      <c r="G31" s="290">
        <v>3.58</v>
      </c>
    </row>
    <row r="32" spans="1:7" ht="15.75" x14ac:dyDescent="0.25">
      <c r="A32" s="287" t="s">
        <v>255</v>
      </c>
      <c r="B32" s="288" t="s">
        <v>272</v>
      </c>
      <c r="C32" s="292">
        <v>4.4444444444444446E-2</v>
      </c>
      <c r="D32" s="289" t="s">
        <v>275</v>
      </c>
      <c r="E32" s="289" t="s">
        <v>184</v>
      </c>
      <c r="F32" s="289" t="s">
        <v>225</v>
      </c>
      <c r="G32" s="290">
        <v>4.41</v>
      </c>
    </row>
    <row r="33" spans="1:7" ht="15.75" x14ac:dyDescent="0.25">
      <c r="A33" s="287" t="s">
        <v>255</v>
      </c>
      <c r="B33" s="288" t="s">
        <v>272</v>
      </c>
      <c r="C33" s="292">
        <v>4.3750000000000004E-2</v>
      </c>
      <c r="D33" s="289" t="s">
        <v>276</v>
      </c>
      <c r="E33" s="289" t="s">
        <v>184</v>
      </c>
      <c r="F33" s="289" t="s">
        <v>225</v>
      </c>
      <c r="G33" s="290">
        <v>5.79</v>
      </c>
    </row>
    <row r="34" spans="1:7" ht="15.75" x14ac:dyDescent="0.25">
      <c r="A34" s="287" t="s">
        <v>255</v>
      </c>
      <c r="B34" s="288" t="s">
        <v>272</v>
      </c>
      <c r="C34" s="292">
        <v>4.3055555555555562E-2</v>
      </c>
      <c r="D34" s="289" t="s">
        <v>277</v>
      </c>
      <c r="E34" s="289" t="s">
        <v>184</v>
      </c>
      <c r="F34" s="289" t="s">
        <v>225</v>
      </c>
      <c r="G34" s="290">
        <v>8.5299999999999994</v>
      </c>
    </row>
    <row r="35" spans="1:7" ht="15.75" x14ac:dyDescent="0.25">
      <c r="A35" s="287" t="s">
        <v>278</v>
      </c>
      <c r="B35" s="288" t="s">
        <v>279</v>
      </c>
      <c r="C35" s="289" t="s">
        <v>91</v>
      </c>
      <c r="D35" s="289" t="s">
        <v>280</v>
      </c>
      <c r="E35" s="289" t="s">
        <v>254</v>
      </c>
      <c r="F35" s="289" t="s">
        <v>281</v>
      </c>
      <c r="G35" s="289" t="s">
        <v>282</v>
      </c>
    </row>
    <row r="36" spans="1:7" ht="15.75" x14ac:dyDescent="0.25">
      <c r="A36" s="287" t="s">
        <v>278</v>
      </c>
      <c r="B36" s="288" t="s">
        <v>283</v>
      </c>
      <c r="C36" s="289" t="s">
        <v>91</v>
      </c>
      <c r="D36" s="289" t="s">
        <v>284</v>
      </c>
      <c r="E36" s="289" t="s">
        <v>254</v>
      </c>
      <c r="F36" s="289" t="s">
        <v>281</v>
      </c>
      <c r="G36" s="289" t="s">
        <v>282</v>
      </c>
    </row>
    <row r="37" spans="1:7" ht="15.75" x14ac:dyDescent="0.25">
      <c r="A37" s="287" t="s">
        <v>278</v>
      </c>
      <c r="B37" s="288" t="s">
        <v>285</v>
      </c>
      <c r="C37" s="289" t="s">
        <v>223</v>
      </c>
      <c r="D37" s="289" t="s">
        <v>286</v>
      </c>
      <c r="E37" s="289" t="s">
        <v>184</v>
      </c>
      <c r="F37" s="289" t="s">
        <v>225</v>
      </c>
      <c r="G37" s="290">
        <v>13.13</v>
      </c>
    </row>
    <row r="38" spans="1:7" ht="15.75" x14ac:dyDescent="0.25">
      <c r="A38" s="287" t="s">
        <v>278</v>
      </c>
      <c r="B38" s="288" t="s">
        <v>287</v>
      </c>
      <c r="C38" s="289" t="s">
        <v>223</v>
      </c>
      <c r="D38" s="289" t="s">
        <v>288</v>
      </c>
      <c r="E38" s="289" t="s">
        <v>184</v>
      </c>
      <c r="F38" s="289" t="s">
        <v>225</v>
      </c>
      <c r="G38" s="290" t="s">
        <v>9</v>
      </c>
    </row>
    <row r="39" spans="1:7" ht="15.75" x14ac:dyDescent="0.25">
      <c r="A39" s="287" t="s">
        <v>278</v>
      </c>
      <c r="B39" s="288" t="s">
        <v>23</v>
      </c>
      <c r="C39" s="289" t="s">
        <v>289</v>
      </c>
      <c r="D39" s="289" t="s">
        <v>290</v>
      </c>
      <c r="E39" s="289" t="s">
        <v>291</v>
      </c>
      <c r="F39" s="289" t="s">
        <v>292</v>
      </c>
      <c r="G39" s="290">
        <v>21.2</v>
      </c>
    </row>
    <row r="40" spans="1:7" ht="15.75" x14ac:dyDescent="0.25">
      <c r="A40" s="287" t="s">
        <v>278</v>
      </c>
      <c r="B40" s="288" t="s">
        <v>23</v>
      </c>
      <c r="C40" s="289" t="s">
        <v>194</v>
      </c>
      <c r="D40" s="289" t="s">
        <v>293</v>
      </c>
      <c r="E40" s="289" t="s">
        <v>291</v>
      </c>
      <c r="F40" s="289" t="s">
        <v>292</v>
      </c>
      <c r="G40" s="290">
        <v>21.2</v>
      </c>
    </row>
    <row r="41" spans="1:7" ht="15.75" x14ac:dyDescent="0.25">
      <c r="A41" s="287" t="s">
        <v>278</v>
      </c>
      <c r="B41" s="288" t="s">
        <v>23</v>
      </c>
      <c r="C41" s="289" t="s">
        <v>190</v>
      </c>
      <c r="D41" s="289" t="s">
        <v>294</v>
      </c>
      <c r="E41" s="289" t="s">
        <v>291</v>
      </c>
      <c r="F41" s="289" t="s">
        <v>292</v>
      </c>
      <c r="G41" s="290">
        <v>21.2</v>
      </c>
    </row>
    <row r="42" spans="1:7" ht="15.75" x14ac:dyDescent="0.25">
      <c r="A42" s="287" t="s">
        <v>278</v>
      </c>
      <c r="B42" s="288" t="s">
        <v>295</v>
      </c>
      <c r="C42" s="289" t="s">
        <v>91</v>
      </c>
      <c r="D42" s="289" t="s">
        <v>296</v>
      </c>
      <c r="E42" s="289" t="s">
        <v>291</v>
      </c>
      <c r="F42" s="289" t="s">
        <v>292</v>
      </c>
      <c r="G42" s="290">
        <v>21.2</v>
      </c>
    </row>
    <row r="43" spans="1:7" ht="15.75" x14ac:dyDescent="0.25">
      <c r="A43" s="287" t="s">
        <v>47</v>
      </c>
      <c r="B43" s="288" t="s">
        <v>297</v>
      </c>
      <c r="C43" s="289" t="s">
        <v>192</v>
      </c>
      <c r="D43" s="289" t="s">
        <v>298</v>
      </c>
      <c r="E43" s="289" t="s">
        <v>236</v>
      </c>
      <c r="F43" s="289" t="s">
        <v>237</v>
      </c>
      <c r="G43" s="290">
        <v>293.79000000000002</v>
      </c>
    </row>
    <row r="44" spans="1:7" ht="15.75" x14ac:dyDescent="0.25">
      <c r="A44" s="287" t="s">
        <v>47</v>
      </c>
      <c r="B44" s="288" t="s">
        <v>297</v>
      </c>
      <c r="C44" s="289" t="s">
        <v>193</v>
      </c>
      <c r="D44" s="289" t="s">
        <v>299</v>
      </c>
      <c r="E44" s="289" t="s">
        <v>236</v>
      </c>
      <c r="F44" s="289" t="s">
        <v>237</v>
      </c>
      <c r="G44" s="290">
        <v>350.56</v>
      </c>
    </row>
    <row r="45" spans="1:7" ht="15.75" x14ac:dyDescent="0.25">
      <c r="A45" s="287" t="s">
        <v>47</v>
      </c>
      <c r="B45" s="288" t="s">
        <v>297</v>
      </c>
      <c r="C45" s="289" t="s">
        <v>191</v>
      </c>
      <c r="D45" s="289" t="s">
        <v>300</v>
      </c>
      <c r="E45" s="289" t="s">
        <v>236</v>
      </c>
      <c r="F45" s="289" t="s">
        <v>237</v>
      </c>
      <c r="G45" s="290">
        <v>407.31</v>
      </c>
    </row>
    <row r="46" spans="1:7" ht="15.75" x14ac:dyDescent="0.25">
      <c r="A46" s="287" t="s">
        <v>47</v>
      </c>
      <c r="B46" s="288" t="s">
        <v>297</v>
      </c>
      <c r="C46" s="289" t="s">
        <v>194</v>
      </c>
      <c r="D46" s="289" t="s">
        <v>301</v>
      </c>
      <c r="E46" s="289" t="s">
        <v>236</v>
      </c>
      <c r="F46" s="289" t="s">
        <v>237</v>
      </c>
      <c r="G46" s="290">
        <v>472.96</v>
      </c>
    </row>
    <row r="47" spans="1:7" ht="15.75" x14ac:dyDescent="0.25">
      <c r="A47" s="287" t="s">
        <v>47</v>
      </c>
      <c r="B47" s="288" t="s">
        <v>297</v>
      </c>
      <c r="C47" s="289" t="s">
        <v>190</v>
      </c>
      <c r="D47" s="289" t="s">
        <v>302</v>
      </c>
      <c r="E47" s="289" t="s">
        <v>236</v>
      </c>
      <c r="F47" s="289" t="s">
        <v>237</v>
      </c>
      <c r="G47" s="290">
        <v>529.78</v>
      </c>
    </row>
    <row r="48" spans="1:7" ht="15.75" x14ac:dyDescent="0.25">
      <c r="A48" s="287" t="s">
        <v>47</v>
      </c>
      <c r="B48" s="288" t="s">
        <v>303</v>
      </c>
      <c r="C48" s="289" t="s">
        <v>91</v>
      </c>
      <c r="D48" s="289" t="s">
        <v>304</v>
      </c>
      <c r="E48" s="289" t="s">
        <v>236</v>
      </c>
      <c r="F48" s="289" t="s">
        <v>237</v>
      </c>
      <c r="G48" s="290" t="s">
        <v>9</v>
      </c>
    </row>
    <row r="49" spans="1:7" ht="15.75" x14ac:dyDescent="0.25">
      <c r="A49" s="287" t="s">
        <v>47</v>
      </c>
      <c r="B49" s="288" t="s">
        <v>305</v>
      </c>
      <c r="C49" s="289" t="s">
        <v>192</v>
      </c>
      <c r="D49" s="289" t="s">
        <v>306</v>
      </c>
      <c r="E49" s="289" t="s">
        <v>236</v>
      </c>
      <c r="F49" s="289" t="s">
        <v>237</v>
      </c>
      <c r="G49" s="290">
        <v>293.79000000000002</v>
      </c>
    </row>
    <row r="50" spans="1:7" ht="15.75" x14ac:dyDescent="0.25">
      <c r="A50" s="287" t="s">
        <v>47</v>
      </c>
      <c r="B50" s="288" t="s">
        <v>305</v>
      </c>
      <c r="C50" s="289" t="s">
        <v>193</v>
      </c>
      <c r="D50" s="289" t="s">
        <v>307</v>
      </c>
      <c r="E50" s="289" t="s">
        <v>236</v>
      </c>
      <c r="F50" s="289" t="s">
        <v>237</v>
      </c>
      <c r="G50" s="290">
        <v>350.56</v>
      </c>
    </row>
    <row r="51" spans="1:7" ht="15.75" x14ac:dyDescent="0.25">
      <c r="A51" s="287" t="s">
        <v>47</v>
      </c>
      <c r="B51" s="288" t="s">
        <v>305</v>
      </c>
      <c r="C51" s="289" t="s">
        <v>191</v>
      </c>
      <c r="D51" s="289" t="s">
        <v>308</v>
      </c>
      <c r="E51" s="289" t="s">
        <v>236</v>
      </c>
      <c r="F51" s="289" t="s">
        <v>237</v>
      </c>
      <c r="G51" s="290">
        <v>407.31</v>
      </c>
    </row>
    <row r="52" spans="1:7" ht="15.75" x14ac:dyDescent="0.25">
      <c r="A52" s="287" t="s">
        <v>47</v>
      </c>
      <c r="B52" s="288" t="s">
        <v>305</v>
      </c>
      <c r="C52" s="289" t="s">
        <v>194</v>
      </c>
      <c r="D52" s="289" t="s">
        <v>309</v>
      </c>
      <c r="E52" s="289" t="s">
        <v>236</v>
      </c>
      <c r="F52" s="289" t="s">
        <v>237</v>
      </c>
      <c r="G52" s="290">
        <v>472.96</v>
      </c>
    </row>
    <row r="53" spans="1:7" ht="15.75" x14ac:dyDescent="0.25">
      <c r="A53" s="287" t="s">
        <v>47</v>
      </c>
      <c r="B53" s="288" t="s">
        <v>305</v>
      </c>
      <c r="C53" s="289" t="s">
        <v>190</v>
      </c>
      <c r="D53" s="289" t="s">
        <v>310</v>
      </c>
      <c r="E53" s="289" t="s">
        <v>236</v>
      </c>
      <c r="F53" s="289" t="s">
        <v>237</v>
      </c>
      <c r="G53" s="290">
        <v>529.78</v>
      </c>
    </row>
    <row r="54" spans="1:7" ht="15.75" x14ac:dyDescent="0.25">
      <c r="A54" s="287" t="s">
        <v>47</v>
      </c>
      <c r="B54" s="288" t="s">
        <v>311</v>
      </c>
      <c r="C54" s="289" t="s">
        <v>91</v>
      </c>
      <c r="D54" s="289" t="s">
        <v>312</v>
      </c>
      <c r="E54" s="289" t="s">
        <v>313</v>
      </c>
      <c r="F54" s="289" t="s">
        <v>237</v>
      </c>
      <c r="G54" s="290" t="s">
        <v>9</v>
      </c>
    </row>
    <row r="55" spans="1:7" ht="15.75" x14ac:dyDescent="0.25">
      <c r="A55" s="287" t="s">
        <v>314</v>
      </c>
      <c r="B55" s="288" t="s">
        <v>5</v>
      </c>
      <c r="C55" s="292" t="s">
        <v>223</v>
      </c>
      <c r="D55" s="289" t="s">
        <v>315</v>
      </c>
      <c r="E55" s="289" t="s">
        <v>236</v>
      </c>
      <c r="F55" s="289" t="s">
        <v>237</v>
      </c>
      <c r="G55" s="290">
        <v>406.08</v>
      </c>
    </row>
    <row r="56" spans="1:7" ht="15.75" x14ac:dyDescent="0.25">
      <c r="A56" s="287" t="s">
        <v>314</v>
      </c>
      <c r="B56" s="288" t="s">
        <v>316</v>
      </c>
      <c r="C56" s="292" t="s">
        <v>223</v>
      </c>
      <c r="D56" s="289" t="s">
        <v>317</v>
      </c>
      <c r="E56" s="289" t="s">
        <v>184</v>
      </c>
      <c r="F56" s="289" t="s">
        <v>225</v>
      </c>
      <c r="G56" s="290">
        <v>13.13</v>
      </c>
    </row>
    <row r="57" spans="1:7" ht="15.75" x14ac:dyDescent="0.25">
      <c r="A57" s="287" t="s">
        <v>314</v>
      </c>
      <c r="B57" s="288" t="s">
        <v>318</v>
      </c>
      <c r="C57" s="292" t="s">
        <v>223</v>
      </c>
      <c r="D57" s="289" t="s">
        <v>319</v>
      </c>
      <c r="E57" s="289" t="s">
        <v>184</v>
      </c>
      <c r="F57" s="289" t="s">
        <v>225</v>
      </c>
      <c r="G57" s="290">
        <v>13.13</v>
      </c>
    </row>
    <row r="58" spans="1:7" ht="15.75" x14ac:dyDescent="0.25">
      <c r="A58" s="287" t="s">
        <v>314</v>
      </c>
      <c r="B58" s="288" t="s">
        <v>320</v>
      </c>
      <c r="C58" s="289" t="s">
        <v>192</v>
      </c>
      <c r="D58" s="289" t="s">
        <v>321</v>
      </c>
      <c r="E58" s="289" t="s">
        <v>236</v>
      </c>
      <c r="F58" s="289" t="s">
        <v>237</v>
      </c>
      <c r="G58" s="290">
        <v>147.26</v>
      </c>
    </row>
    <row r="59" spans="1:7" ht="15.75" x14ac:dyDescent="0.25">
      <c r="A59" s="287" t="s">
        <v>314</v>
      </c>
      <c r="B59" s="288" t="s">
        <v>320</v>
      </c>
      <c r="C59" s="289" t="s">
        <v>193</v>
      </c>
      <c r="D59" s="289" t="s">
        <v>322</v>
      </c>
      <c r="E59" s="289" t="s">
        <v>236</v>
      </c>
      <c r="F59" s="289" t="s">
        <v>237</v>
      </c>
      <c r="G59" s="290">
        <v>164.95</v>
      </c>
    </row>
    <row r="60" spans="1:7" ht="15.75" x14ac:dyDescent="0.25">
      <c r="A60" s="287" t="s">
        <v>314</v>
      </c>
      <c r="B60" s="288" t="s">
        <v>320</v>
      </c>
      <c r="C60" s="289" t="s">
        <v>191</v>
      </c>
      <c r="D60" s="289" t="s">
        <v>323</v>
      </c>
      <c r="E60" s="289" t="s">
        <v>236</v>
      </c>
      <c r="F60" s="289" t="s">
        <v>237</v>
      </c>
      <c r="G60" s="290">
        <v>187.49</v>
      </c>
    </row>
    <row r="61" spans="1:7" ht="15.75" x14ac:dyDescent="0.25">
      <c r="A61" s="287" t="s">
        <v>314</v>
      </c>
      <c r="B61" s="288" t="s">
        <v>320</v>
      </c>
      <c r="C61" s="289" t="s">
        <v>194</v>
      </c>
      <c r="D61" s="289" t="s">
        <v>324</v>
      </c>
      <c r="E61" s="289" t="s">
        <v>236</v>
      </c>
      <c r="F61" s="289" t="s">
        <v>237</v>
      </c>
      <c r="G61" s="290">
        <v>210.02</v>
      </c>
    </row>
    <row r="62" spans="1:7" ht="15.75" x14ac:dyDescent="0.25">
      <c r="A62" s="287" t="s">
        <v>314</v>
      </c>
      <c r="B62" s="288" t="s">
        <v>320</v>
      </c>
      <c r="C62" s="289" t="s">
        <v>190</v>
      </c>
      <c r="D62" s="289" t="s">
        <v>325</v>
      </c>
      <c r="E62" s="289" t="s">
        <v>236</v>
      </c>
      <c r="F62" s="289" t="s">
        <v>237</v>
      </c>
      <c r="G62" s="290">
        <v>227.71</v>
      </c>
    </row>
    <row r="63" spans="1:7" ht="15.75" x14ac:dyDescent="0.25">
      <c r="A63" s="287" t="s">
        <v>314</v>
      </c>
      <c r="B63" s="288" t="s">
        <v>326</v>
      </c>
      <c r="C63" s="292" t="s">
        <v>91</v>
      </c>
      <c r="D63" s="289" t="s">
        <v>327</v>
      </c>
      <c r="E63" s="289" t="s">
        <v>236</v>
      </c>
      <c r="F63" s="289" t="s">
        <v>237</v>
      </c>
      <c r="G63" s="290" t="s">
        <v>9</v>
      </c>
    </row>
    <row r="64" spans="1:7" ht="15.75" x14ac:dyDescent="0.25">
      <c r="A64" s="287" t="s">
        <v>314</v>
      </c>
      <c r="B64" s="288" t="s">
        <v>100</v>
      </c>
      <c r="C64" s="289" t="s">
        <v>192</v>
      </c>
      <c r="D64" s="289" t="s">
        <v>328</v>
      </c>
      <c r="E64" s="289" t="s">
        <v>236</v>
      </c>
      <c r="F64" s="289" t="s">
        <v>237</v>
      </c>
      <c r="G64" s="290">
        <v>178.21</v>
      </c>
    </row>
    <row r="65" spans="1:7" ht="15.75" x14ac:dyDescent="0.25">
      <c r="A65" s="287" t="s">
        <v>314</v>
      </c>
      <c r="B65" s="288" t="s">
        <v>100</v>
      </c>
      <c r="C65" s="289" t="s">
        <v>193</v>
      </c>
      <c r="D65" s="289" t="s">
        <v>329</v>
      </c>
      <c r="E65" s="289" t="s">
        <v>236</v>
      </c>
      <c r="F65" s="289" t="s">
        <v>237</v>
      </c>
      <c r="G65" s="290">
        <v>202.09</v>
      </c>
    </row>
    <row r="66" spans="1:7" ht="15.75" x14ac:dyDescent="0.25">
      <c r="A66" s="287" t="s">
        <v>314</v>
      </c>
      <c r="B66" s="288" t="s">
        <v>100</v>
      </c>
      <c r="C66" s="289" t="s">
        <v>191</v>
      </c>
      <c r="D66" s="289" t="s">
        <v>330</v>
      </c>
      <c r="E66" s="289" t="s">
        <v>236</v>
      </c>
      <c r="F66" s="289" t="s">
        <v>237</v>
      </c>
      <c r="G66" s="290">
        <v>230.81</v>
      </c>
    </row>
    <row r="67" spans="1:7" ht="15.75" x14ac:dyDescent="0.25">
      <c r="A67" s="287" t="s">
        <v>314</v>
      </c>
      <c r="B67" s="288" t="s">
        <v>100</v>
      </c>
      <c r="C67" s="289" t="s">
        <v>194</v>
      </c>
      <c r="D67" s="289" t="s">
        <v>331</v>
      </c>
      <c r="E67" s="289" t="s">
        <v>236</v>
      </c>
      <c r="F67" s="289" t="s">
        <v>237</v>
      </c>
      <c r="G67" s="290">
        <v>309.06</v>
      </c>
    </row>
    <row r="68" spans="1:7" ht="15.75" x14ac:dyDescent="0.25">
      <c r="A68" s="287" t="s">
        <v>314</v>
      </c>
      <c r="B68" s="288" t="s">
        <v>100</v>
      </c>
      <c r="C68" s="289" t="s">
        <v>190</v>
      </c>
      <c r="D68" s="289" t="s">
        <v>332</v>
      </c>
      <c r="E68" s="289" t="s">
        <v>236</v>
      </c>
      <c r="F68" s="289" t="s">
        <v>237</v>
      </c>
      <c r="G68" s="290">
        <v>339.12</v>
      </c>
    </row>
    <row r="69" spans="1:7" ht="15.75" x14ac:dyDescent="0.25">
      <c r="A69" s="287" t="s">
        <v>314</v>
      </c>
      <c r="B69" s="288" t="s">
        <v>333</v>
      </c>
      <c r="C69" s="292" t="s">
        <v>91</v>
      </c>
      <c r="D69" s="289" t="s">
        <v>334</v>
      </c>
      <c r="E69" s="289" t="s">
        <v>236</v>
      </c>
      <c r="F69" s="289" t="s">
        <v>237</v>
      </c>
      <c r="G69" s="290" t="s">
        <v>9</v>
      </c>
    </row>
    <row r="71" spans="1:7" ht="21" x14ac:dyDescent="0.25">
      <c r="A71" s="293" t="s">
        <v>335</v>
      </c>
      <c r="B71" s="294"/>
      <c r="C71" s="294"/>
      <c r="D71" s="294"/>
      <c r="E71" s="294"/>
      <c r="F71" s="294"/>
      <c r="G71" s="294"/>
    </row>
    <row r="72" spans="1:7" ht="15.75" x14ac:dyDescent="0.25">
      <c r="A72" s="295"/>
      <c r="B72" s="296" t="s">
        <v>335</v>
      </c>
      <c r="C72" s="297" t="s">
        <v>336</v>
      </c>
      <c r="D72" s="297" t="s">
        <v>337</v>
      </c>
      <c r="E72" s="298"/>
      <c r="F72" s="299"/>
      <c r="G72" s="295"/>
    </row>
    <row r="73" spans="1:7" ht="15.75" x14ac:dyDescent="0.25">
      <c r="A73" s="295"/>
      <c r="B73" s="288" t="s">
        <v>338</v>
      </c>
      <c r="C73" s="300" t="s">
        <v>192</v>
      </c>
      <c r="D73" s="290">
        <v>75</v>
      </c>
      <c r="E73" s="295"/>
      <c r="F73" s="299"/>
      <c r="G73" s="295"/>
    </row>
    <row r="74" spans="1:7" ht="15.75" x14ac:dyDescent="0.25">
      <c r="A74" s="295"/>
      <c r="B74" s="288" t="s">
        <v>338</v>
      </c>
      <c r="C74" s="300" t="s">
        <v>193</v>
      </c>
      <c r="D74" s="290">
        <v>90</v>
      </c>
      <c r="E74" s="295"/>
      <c r="F74" s="299"/>
      <c r="G74" s="295"/>
    </row>
    <row r="75" spans="1:7" ht="15.75" x14ac:dyDescent="0.25">
      <c r="A75" s="295"/>
      <c r="B75" s="288" t="s">
        <v>338</v>
      </c>
      <c r="C75" s="300" t="s">
        <v>191</v>
      </c>
      <c r="D75" s="290">
        <v>105</v>
      </c>
      <c r="E75" s="295"/>
      <c r="F75" s="299"/>
      <c r="G75" s="295"/>
    </row>
    <row r="76" spans="1:7" ht="15.75" x14ac:dyDescent="0.25">
      <c r="A76" s="295"/>
      <c r="B76" s="288" t="s">
        <v>338</v>
      </c>
      <c r="C76" s="300" t="s">
        <v>194</v>
      </c>
      <c r="D76" s="290">
        <v>120</v>
      </c>
      <c r="E76" s="295"/>
      <c r="F76" s="299"/>
      <c r="G76" s="295"/>
    </row>
    <row r="77" spans="1:7" ht="15.75" x14ac:dyDescent="0.25">
      <c r="A77" s="295"/>
      <c r="B77" s="288" t="s">
        <v>338</v>
      </c>
      <c r="C77" s="300" t="s">
        <v>190</v>
      </c>
      <c r="D77" s="290">
        <v>135</v>
      </c>
      <c r="E77" s="295"/>
      <c r="F77" s="299"/>
      <c r="G77" s="295"/>
    </row>
    <row r="78" spans="1:7" ht="15.75" x14ac:dyDescent="0.25">
      <c r="A78" s="295"/>
      <c r="B78" s="296" t="s">
        <v>339</v>
      </c>
      <c r="C78" s="297" t="s">
        <v>336</v>
      </c>
      <c r="D78" s="297" t="s">
        <v>337</v>
      </c>
      <c r="E78" s="295"/>
      <c r="F78" s="299"/>
      <c r="G78" s="295"/>
    </row>
    <row r="79" spans="1:7" ht="15.75" x14ac:dyDescent="0.25">
      <c r="A79" s="295"/>
      <c r="B79" s="288" t="s">
        <v>340</v>
      </c>
      <c r="C79" s="300" t="s">
        <v>192</v>
      </c>
      <c r="D79" s="290">
        <v>101.25</v>
      </c>
      <c r="E79" s="301"/>
      <c r="F79" s="302"/>
      <c r="G79" s="295"/>
    </row>
    <row r="80" spans="1:7" ht="15.75" x14ac:dyDescent="0.25">
      <c r="A80" s="295"/>
      <c r="B80" s="288" t="s">
        <v>340</v>
      </c>
      <c r="C80" s="300" t="s">
        <v>193</v>
      </c>
      <c r="D80" s="290">
        <v>121.5</v>
      </c>
      <c r="E80" s="301"/>
      <c r="F80" s="302"/>
      <c r="G80" s="295"/>
    </row>
    <row r="81" spans="1:7" ht="15.75" x14ac:dyDescent="0.25">
      <c r="A81" s="295"/>
      <c r="B81" s="288" t="s">
        <v>340</v>
      </c>
      <c r="C81" s="300" t="s">
        <v>191</v>
      </c>
      <c r="D81" s="290">
        <v>141.75</v>
      </c>
      <c r="E81" s="301"/>
      <c r="F81" s="302"/>
      <c r="G81" s="295"/>
    </row>
    <row r="82" spans="1:7" ht="15.75" x14ac:dyDescent="0.25">
      <c r="A82" s="295"/>
      <c r="B82" s="288" t="s">
        <v>340</v>
      </c>
      <c r="C82" s="300" t="s">
        <v>194</v>
      </c>
      <c r="D82" s="290">
        <v>204</v>
      </c>
      <c r="E82" s="301"/>
      <c r="F82" s="302"/>
      <c r="G82" s="295"/>
    </row>
    <row r="83" spans="1:7" ht="15.75" x14ac:dyDescent="0.25">
      <c r="A83" s="295"/>
      <c r="B83" s="288" t="s">
        <v>340</v>
      </c>
      <c r="C83" s="300" t="s">
        <v>190</v>
      </c>
      <c r="D83" s="290">
        <v>229.5</v>
      </c>
      <c r="E83" s="301"/>
      <c r="F83" s="302"/>
      <c r="G83" s="295"/>
    </row>
    <row r="84" spans="1:7" ht="15.75" x14ac:dyDescent="0.25">
      <c r="A84" s="295"/>
      <c r="B84" s="303"/>
      <c r="C84" s="304"/>
      <c r="D84" s="302"/>
      <c r="E84" s="295"/>
      <c r="F84" s="299"/>
      <c r="G84" s="295"/>
    </row>
    <row r="85" spans="1:7" ht="21" x14ac:dyDescent="0.35">
      <c r="A85" s="283" t="s">
        <v>147</v>
      </c>
      <c r="B85" s="284"/>
      <c r="C85" s="284"/>
      <c r="D85" s="284"/>
      <c r="E85" s="284"/>
      <c r="F85" s="284"/>
      <c r="G85" s="284"/>
    </row>
    <row r="86" spans="1:7" ht="31.5" x14ac:dyDescent="0.25">
      <c r="A86" s="285" t="s">
        <v>341</v>
      </c>
      <c r="B86" s="285" t="s">
        <v>217</v>
      </c>
      <c r="C86" s="286" t="s">
        <v>88</v>
      </c>
      <c r="D86" s="286" t="s">
        <v>218</v>
      </c>
      <c r="E86" s="286" t="s">
        <v>89</v>
      </c>
      <c r="F86" s="286" t="s">
        <v>219</v>
      </c>
      <c r="G86" s="286" t="s">
        <v>342</v>
      </c>
    </row>
    <row r="87" spans="1:7" ht="15.75" x14ac:dyDescent="0.25">
      <c r="A87" s="287" t="s">
        <v>343</v>
      </c>
      <c r="B87" s="288" t="s">
        <v>78</v>
      </c>
      <c r="C87" s="289" t="s">
        <v>91</v>
      </c>
      <c r="D87" s="289" t="s">
        <v>344</v>
      </c>
      <c r="E87" s="289" t="s">
        <v>184</v>
      </c>
      <c r="F87" s="289" t="s">
        <v>240</v>
      </c>
      <c r="G87" s="290">
        <v>15.99</v>
      </c>
    </row>
    <row r="88" spans="1:7" ht="15.75" x14ac:dyDescent="0.25">
      <c r="A88" s="287" t="s">
        <v>343</v>
      </c>
      <c r="B88" s="288" t="s">
        <v>345</v>
      </c>
      <c r="C88" s="289" t="s">
        <v>91</v>
      </c>
      <c r="D88" s="289" t="s">
        <v>346</v>
      </c>
      <c r="E88" s="289" t="s">
        <v>265</v>
      </c>
      <c r="F88" s="289" t="s">
        <v>266</v>
      </c>
      <c r="G88" s="290">
        <v>197.88</v>
      </c>
    </row>
    <row r="89" spans="1:7" ht="15.75" x14ac:dyDescent="0.25">
      <c r="A89" s="287" t="s">
        <v>343</v>
      </c>
      <c r="B89" s="288" t="s">
        <v>345</v>
      </c>
      <c r="C89" s="289" t="s">
        <v>91</v>
      </c>
      <c r="D89" s="289" t="s">
        <v>347</v>
      </c>
      <c r="E89" s="289" t="s">
        <v>265</v>
      </c>
      <c r="F89" s="289" t="s">
        <v>266</v>
      </c>
      <c r="G89" s="290">
        <v>197.88</v>
      </c>
    </row>
    <row r="90" spans="1:7" ht="15.75" x14ac:dyDescent="0.25">
      <c r="A90" s="287" t="s">
        <v>343</v>
      </c>
      <c r="B90" s="288" t="s">
        <v>348</v>
      </c>
      <c r="C90" s="289" t="s">
        <v>91</v>
      </c>
      <c r="D90" s="289" t="s">
        <v>349</v>
      </c>
      <c r="E90" s="289" t="s">
        <v>265</v>
      </c>
      <c r="F90" s="289" t="s">
        <v>266</v>
      </c>
      <c r="G90" s="290">
        <v>49.2</v>
      </c>
    </row>
    <row r="91" spans="1:7" ht="15.75" x14ac:dyDescent="0.25">
      <c r="A91" s="287" t="s">
        <v>233</v>
      </c>
      <c r="B91" s="287" t="s">
        <v>350</v>
      </c>
      <c r="C91" s="305" t="s">
        <v>91</v>
      </c>
      <c r="D91" s="289" t="s">
        <v>351</v>
      </c>
      <c r="E91" s="289" t="s">
        <v>184</v>
      </c>
      <c r="F91" s="289" t="s">
        <v>240</v>
      </c>
      <c r="G91" s="290">
        <v>12.36</v>
      </c>
    </row>
    <row r="92" spans="1:7" ht="15.75" x14ac:dyDescent="0.25">
      <c r="A92" s="287" t="s">
        <v>233</v>
      </c>
      <c r="B92" s="287" t="s">
        <v>352</v>
      </c>
      <c r="C92" s="305" t="s">
        <v>91</v>
      </c>
      <c r="D92" s="289" t="s">
        <v>353</v>
      </c>
      <c r="E92" s="289" t="s">
        <v>184</v>
      </c>
      <c r="F92" s="289" t="s">
        <v>240</v>
      </c>
      <c r="G92" s="290" t="s">
        <v>9</v>
      </c>
    </row>
    <row r="93" spans="1:7" ht="15.75" x14ac:dyDescent="0.25">
      <c r="A93" s="287" t="s">
        <v>233</v>
      </c>
      <c r="B93" s="288" t="s">
        <v>249</v>
      </c>
      <c r="C93" s="289" t="s">
        <v>91</v>
      </c>
      <c r="D93" s="289" t="s">
        <v>354</v>
      </c>
      <c r="E93" s="289" t="s">
        <v>184</v>
      </c>
      <c r="F93" s="289" t="s">
        <v>251</v>
      </c>
      <c r="G93" s="290">
        <v>11.28</v>
      </c>
    </row>
    <row r="94" spans="1:7" ht="15.75" x14ac:dyDescent="0.25">
      <c r="A94" s="287" t="s">
        <v>255</v>
      </c>
      <c r="B94" s="288" t="s">
        <v>355</v>
      </c>
      <c r="C94" s="289" t="s">
        <v>223</v>
      </c>
      <c r="D94" s="289" t="s">
        <v>356</v>
      </c>
      <c r="E94" s="289" t="s">
        <v>260</v>
      </c>
      <c r="F94" s="289" t="s">
        <v>261</v>
      </c>
      <c r="G94" s="290">
        <v>78.92</v>
      </c>
    </row>
    <row r="95" spans="1:7" ht="15.75" x14ac:dyDescent="0.25">
      <c r="A95" s="287" t="s">
        <v>255</v>
      </c>
      <c r="B95" s="288" t="s">
        <v>357</v>
      </c>
      <c r="C95" s="289" t="s">
        <v>223</v>
      </c>
      <c r="D95" s="289" t="s">
        <v>358</v>
      </c>
      <c r="E95" s="289" t="s">
        <v>260</v>
      </c>
      <c r="F95" s="289" t="s">
        <v>261</v>
      </c>
      <c r="G95" s="290">
        <v>78.92</v>
      </c>
    </row>
    <row r="96" spans="1:7" ht="15.75" x14ac:dyDescent="0.25">
      <c r="A96" s="287" t="s">
        <v>255</v>
      </c>
      <c r="B96" s="287" t="s">
        <v>125</v>
      </c>
      <c r="C96" s="299" t="s">
        <v>91</v>
      </c>
      <c r="D96" s="289" t="s">
        <v>359</v>
      </c>
      <c r="E96" s="289" t="s">
        <v>184</v>
      </c>
      <c r="F96" s="289" t="s">
        <v>225</v>
      </c>
      <c r="G96" s="290">
        <v>18.059999999999999</v>
      </c>
    </row>
    <row r="97" spans="1:7" ht="15.75" x14ac:dyDescent="0.25">
      <c r="A97" s="287" t="s">
        <v>255</v>
      </c>
      <c r="B97" s="287" t="s">
        <v>360</v>
      </c>
      <c r="C97" s="305" t="s">
        <v>91</v>
      </c>
      <c r="D97" s="289" t="s">
        <v>361</v>
      </c>
      <c r="E97" s="289" t="s">
        <v>184</v>
      </c>
      <c r="F97" s="289" t="s">
        <v>225</v>
      </c>
      <c r="G97" s="290" t="s">
        <v>9</v>
      </c>
    </row>
    <row r="98" spans="1:7" ht="15.75" x14ac:dyDescent="0.25">
      <c r="A98" s="287" t="s">
        <v>255</v>
      </c>
      <c r="B98" s="288" t="s">
        <v>126</v>
      </c>
      <c r="C98" s="289" t="s">
        <v>192</v>
      </c>
      <c r="D98" s="289" t="s">
        <v>362</v>
      </c>
      <c r="E98" s="289" t="s">
        <v>265</v>
      </c>
      <c r="F98" s="289" t="s">
        <v>266</v>
      </c>
      <c r="G98" s="290">
        <v>216.39</v>
      </c>
    </row>
    <row r="99" spans="1:7" ht="15.75" x14ac:dyDescent="0.25">
      <c r="A99" s="287" t="s">
        <v>255</v>
      </c>
      <c r="B99" s="288" t="s">
        <v>126</v>
      </c>
      <c r="C99" s="289" t="s">
        <v>193</v>
      </c>
      <c r="D99" s="289" t="s">
        <v>363</v>
      </c>
      <c r="E99" s="289" t="s">
        <v>265</v>
      </c>
      <c r="F99" s="289" t="s">
        <v>266</v>
      </c>
      <c r="G99" s="290">
        <v>299.88</v>
      </c>
    </row>
    <row r="100" spans="1:7" ht="15.75" x14ac:dyDescent="0.25">
      <c r="A100" s="287" t="s">
        <v>255</v>
      </c>
      <c r="B100" s="288" t="s">
        <v>126</v>
      </c>
      <c r="C100" s="289" t="s">
        <v>191</v>
      </c>
      <c r="D100" s="289" t="s">
        <v>364</v>
      </c>
      <c r="E100" s="289" t="s">
        <v>265</v>
      </c>
      <c r="F100" s="289" t="s">
        <v>266</v>
      </c>
      <c r="G100" s="290">
        <v>386.66</v>
      </c>
    </row>
    <row r="101" spans="1:7" ht="15.75" x14ac:dyDescent="0.25">
      <c r="A101" s="287" t="s">
        <v>255</v>
      </c>
      <c r="B101" s="288" t="s">
        <v>126</v>
      </c>
      <c r="C101" s="289" t="s">
        <v>194</v>
      </c>
      <c r="D101" s="289" t="s">
        <v>365</v>
      </c>
      <c r="E101" s="289" t="s">
        <v>265</v>
      </c>
      <c r="F101" s="289" t="s">
        <v>266</v>
      </c>
      <c r="G101" s="290">
        <v>580</v>
      </c>
    </row>
    <row r="102" spans="1:7" ht="15.75" x14ac:dyDescent="0.25">
      <c r="A102" s="287" t="s">
        <v>255</v>
      </c>
      <c r="B102" s="288" t="s">
        <v>126</v>
      </c>
      <c r="C102" s="289" t="s">
        <v>190</v>
      </c>
      <c r="D102" s="289" t="s">
        <v>366</v>
      </c>
      <c r="E102" s="289" t="s">
        <v>265</v>
      </c>
      <c r="F102" s="289" t="s">
        <v>266</v>
      </c>
      <c r="G102" s="290">
        <v>727.22</v>
      </c>
    </row>
    <row r="103" spans="1:7" ht="15.75" x14ac:dyDescent="0.25">
      <c r="A103" s="287" t="s">
        <v>278</v>
      </c>
      <c r="B103" s="288" t="s">
        <v>367</v>
      </c>
      <c r="C103" s="289" t="s">
        <v>91</v>
      </c>
      <c r="D103" s="289" t="s">
        <v>368</v>
      </c>
      <c r="E103" s="289" t="s">
        <v>282</v>
      </c>
      <c r="F103" s="289" t="s">
        <v>281</v>
      </c>
      <c r="G103" s="289" t="s">
        <v>282</v>
      </c>
    </row>
    <row r="104" spans="1:7" ht="15.75" x14ac:dyDescent="0.25">
      <c r="A104" s="287" t="s">
        <v>278</v>
      </c>
      <c r="B104" s="288" t="s">
        <v>369</v>
      </c>
      <c r="C104" s="289" t="s">
        <v>223</v>
      </c>
      <c r="D104" s="289" t="s">
        <v>370</v>
      </c>
      <c r="E104" s="289" t="s">
        <v>184</v>
      </c>
      <c r="F104" s="289" t="s">
        <v>225</v>
      </c>
      <c r="G104" s="290">
        <v>13.13</v>
      </c>
    </row>
    <row r="105" spans="1:7" ht="15.75" x14ac:dyDescent="0.25">
      <c r="A105" s="287" t="s">
        <v>278</v>
      </c>
      <c r="B105" s="288" t="s">
        <v>371</v>
      </c>
      <c r="C105" s="289" t="s">
        <v>223</v>
      </c>
      <c r="D105" s="289" t="s">
        <v>372</v>
      </c>
      <c r="E105" s="289" t="s">
        <v>184</v>
      </c>
      <c r="F105" s="289" t="s">
        <v>225</v>
      </c>
      <c r="G105" s="290" t="s">
        <v>9</v>
      </c>
    </row>
    <row r="106" spans="1:7" ht="15.75" x14ac:dyDescent="0.25">
      <c r="A106" s="287" t="s">
        <v>278</v>
      </c>
      <c r="B106" s="288" t="s">
        <v>23</v>
      </c>
      <c r="C106" s="289" t="s">
        <v>91</v>
      </c>
      <c r="D106" s="289" t="s">
        <v>373</v>
      </c>
      <c r="E106" s="289" t="s">
        <v>291</v>
      </c>
      <c r="F106" s="289" t="s">
        <v>292</v>
      </c>
      <c r="G106" s="290">
        <v>21.2</v>
      </c>
    </row>
    <row r="108" spans="1:7" ht="21" x14ac:dyDescent="0.25">
      <c r="A108" s="293" t="s">
        <v>374</v>
      </c>
      <c r="B108" s="294"/>
      <c r="C108" s="294"/>
      <c r="D108" s="294"/>
      <c r="E108" s="294"/>
      <c r="F108" s="294"/>
      <c r="G108" s="294"/>
    </row>
    <row r="109" spans="1:7" ht="47.1" customHeight="1" x14ac:dyDescent="0.25">
      <c r="A109" s="386" t="s">
        <v>375</v>
      </c>
      <c r="B109" s="386"/>
      <c r="C109" s="386"/>
      <c r="D109" s="386"/>
      <c r="E109" s="386"/>
      <c r="F109" s="386"/>
      <c r="G109" s="386"/>
    </row>
    <row r="110" spans="1:7" ht="31.5" x14ac:dyDescent="0.25">
      <c r="A110" s="285" t="s">
        <v>216</v>
      </c>
      <c r="B110" s="285" t="s">
        <v>217</v>
      </c>
      <c r="C110" s="306" t="s">
        <v>336</v>
      </c>
      <c r="D110" s="306" t="s">
        <v>376</v>
      </c>
      <c r="E110" s="306" t="s">
        <v>89</v>
      </c>
      <c r="F110" s="286" t="s">
        <v>176</v>
      </c>
      <c r="G110" s="286" t="s">
        <v>177</v>
      </c>
    </row>
    <row r="111" spans="1:7" ht="15.75" x14ac:dyDescent="0.25">
      <c r="A111" s="287" t="s">
        <v>62</v>
      </c>
      <c r="B111" s="307" t="s">
        <v>178</v>
      </c>
      <c r="C111" s="300" t="s">
        <v>91</v>
      </c>
      <c r="D111" s="308" t="s">
        <v>377</v>
      </c>
      <c r="E111" s="289" t="s">
        <v>184</v>
      </c>
      <c r="F111" s="309">
        <v>16.77</v>
      </c>
      <c r="G111" s="309">
        <v>20.77</v>
      </c>
    </row>
    <row r="112" spans="1:7" ht="15.75" x14ac:dyDescent="0.25">
      <c r="A112" s="287" t="s">
        <v>62</v>
      </c>
      <c r="B112" s="307" t="s">
        <v>378</v>
      </c>
      <c r="C112" s="300" t="s">
        <v>91</v>
      </c>
      <c r="D112" s="308" t="s">
        <v>377</v>
      </c>
      <c r="E112" s="289" t="s">
        <v>184</v>
      </c>
      <c r="F112" s="309">
        <v>13.53</v>
      </c>
      <c r="G112" s="309">
        <v>16.73</v>
      </c>
    </row>
    <row r="113" spans="1:7" ht="15.75" x14ac:dyDescent="0.25">
      <c r="A113" s="287" t="s">
        <v>62</v>
      </c>
      <c r="B113" s="307" t="s">
        <v>97</v>
      </c>
      <c r="C113" s="300" t="s">
        <v>91</v>
      </c>
      <c r="D113" s="308" t="s">
        <v>377</v>
      </c>
      <c r="E113" s="289" t="s">
        <v>184</v>
      </c>
      <c r="F113" s="309">
        <v>15.91</v>
      </c>
      <c r="G113" s="309">
        <v>19.54</v>
      </c>
    </row>
    <row r="114" spans="1:7" ht="15.75" x14ac:dyDescent="0.25">
      <c r="A114" s="287" t="s">
        <v>62</v>
      </c>
      <c r="B114" s="307" t="s">
        <v>96</v>
      </c>
      <c r="C114" s="300" t="s">
        <v>91</v>
      </c>
      <c r="D114" s="308" t="s">
        <v>377</v>
      </c>
      <c r="E114" s="289" t="s">
        <v>184</v>
      </c>
      <c r="F114" s="309">
        <v>19.87</v>
      </c>
      <c r="G114" s="309">
        <v>24.2</v>
      </c>
    </row>
    <row r="115" spans="1:7" ht="15.75" x14ac:dyDescent="0.25">
      <c r="A115" s="287" t="s">
        <v>62</v>
      </c>
      <c r="B115" s="307" t="s">
        <v>179</v>
      </c>
      <c r="C115" s="300" t="s">
        <v>91</v>
      </c>
      <c r="D115" s="308" t="s">
        <v>377</v>
      </c>
      <c r="E115" s="289" t="s">
        <v>184</v>
      </c>
      <c r="F115" s="309">
        <v>16.760000000000002</v>
      </c>
      <c r="G115" s="309">
        <v>20.75</v>
      </c>
    </row>
    <row r="116" spans="1:7" ht="15.75" x14ac:dyDescent="0.25">
      <c r="A116" s="287" t="s">
        <v>62</v>
      </c>
      <c r="B116" s="307" t="s">
        <v>90</v>
      </c>
      <c r="C116" s="300" t="s">
        <v>91</v>
      </c>
      <c r="D116" s="308" t="s">
        <v>377</v>
      </c>
      <c r="E116" s="289" t="s">
        <v>184</v>
      </c>
      <c r="F116" s="309">
        <v>60.9</v>
      </c>
      <c r="G116" s="309">
        <v>72.44</v>
      </c>
    </row>
    <row r="117" spans="1:7" ht="15.75" x14ac:dyDescent="0.25">
      <c r="A117" s="287" t="s">
        <v>62</v>
      </c>
      <c r="B117" s="310" t="s">
        <v>93</v>
      </c>
      <c r="C117" s="311" t="s">
        <v>91</v>
      </c>
      <c r="D117" s="308" t="s">
        <v>377</v>
      </c>
      <c r="E117" s="289" t="s">
        <v>184</v>
      </c>
      <c r="F117" s="309">
        <v>20.010000000000002</v>
      </c>
      <c r="G117" s="309">
        <v>24.36</v>
      </c>
    </row>
    <row r="118" spans="1:7" ht="15.75" x14ac:dyDescent="0.25">
      <c r="A118" s="287" t="s">
        <v>62</v>
      </c>
      <c r="B118" s="307" t="s">
        <v>94</v>
      </c>
      <c r="C118" s="300" t="s">
        <v>91</v>
      </c>
      <c r="D118" s="308" t="s">
        <v>377</v>
      </c>
      <c r="E118" s="289" t="s">
        <v>184</v>
      </c>
      <c r="F118" s="309">
        <v>19.88</v>
      </c>
      <c r="G118" s="309">
        <v>24.2</v>
      </c>
    </row>
    <row r="119" spans="1:7" ht="15.75" x14ac:dyDescent="0.25">
      <c r="A119" s="287" t="s">
        <v>62</v>
      </c>
      <c r="B119" s="307" t="s">
        <v>95</v>
      </c>
      <c r="C119" s="300" t="s">
        <v>91</v>
      </c>
      <c r="D119" s="308" t="s">
        <v>377</v>
      </c>
      <c r="E119" s="289" t="s">
        <v>184</v>
      </c>
      <c r="F119" s="309">
        <v>23.51</v>
      </c>
      <c r="G119" s="309">
        <v>28.48</v>
      </c>
    </row>
    <row r="120" spans="1:7" ht="15.75" x14ac:dyDescent="0.25">
      <c r="A120" s="295"/>
      <c r="B120" s="312"/>
      <c r="C120" s="298"/>
      <c r="D120" s="298"/>
      <c r="E120" s="298"/>
      <c r="F120" s="298"/>
      <c r="G120" s="313"/>
    </row>
    <row r="121" spans="1:7" ht="15.75" x14ac:dyDescent="0.25">
      <c r="A121" s="295"/>
      <c r="B121" s="312"/>
      <c r="C121" s="298"/>
      <c r="D121" s="298"/>
      <c r="E121" s="298"/>
      <c r="F121" s="298"/>
      <c r="G121" s="313"/>
    </row>
    <row r="122" spans="1:7" ht="21" x14ac:dyDescent="0.25">
      <c r="A122" s="293" t="s">
        <v>379</v>
      </c>
      <c r="B122" s="294"/>
      <c r="C122" s="294"/>
      <c r="D122" s="294"/>
      <c r="E122" s="294"/>
      <c r="F122" s="294"/>
      <c r="G122" s="314"/>
    </row>
    <row r="123" spans="1:7" ht="15.75" x14ac:dyDescent="0.25">
      <c r="A123" s="315" t="s">
        <v>391</v>
      </c>
      <c r="B123" s="316"/>
      <c r="C123" s="316"/>
      <c r="D123" s="316"/>
      <c r="E123" s="316"/>
      <c r="F123" s="316"/>
      <c r="G123" s="317"/>
    </row>
    <row r="124" spans="1:7" ht="31.5" x14ac:dyDescent="0.25">
      <c r="A124" s="285" t="s">
        <v>216</v>
      </c>
      <c r="B124" s="285" t="s">
        <v>217</v>
      </c>
      <c r="C124" s="286" t="s">
        <v>88</v>
      </c>
      <c r="D124" s="286" t="s">
        <v>218</v>
      </c>
      <c r="E124" s="286" t="s">
        <v>89</v>
      </c>
      <c r="F124" s="286" t="s">
        <v>380</v>
      </c>
      <c r="G124" s="286" t="s">
        <v>381</v>
      </c>
    </row>
    <row r="125" spans="1:7" ht="15.75" x14ac:dyDescent="0.25">
      <c r="A125" s="287" t="s">
        <v>382</v>
      </c>
      <c r="B125" s="307" t="s">
        <v>383</v>
      </c>
      <c r="C125" s="292">
        <v>4.2361111111111106E-2</v>
      </c>
      <c r="D125" s="289" t="s">
        <v>377</v>
      </c>
      <c r="E125" s="289" t="s">
        <v>184</v>
      </c>
      <c r="F125" s="289" t="s">
        <v>384</v>
      </c>
      <c r="G125" s="290">
        <v>17.61</v>
      </c>
    </row>
    <row r="126" spans="1:7" ht="15.75" x14ac:dyDescent="0.25">
      <c r="A126" s="287" t="s">
        <v>382</v>
      </c>
      <c r="B126" s="288" t="s">
        <v>385</v>
      </c>
      <c r="C126" s="289" t="s">
        <v>91</v>
      </c>
      <c r="D126" s="289" t="s">
        <v>377</v>
      </c>
      <c r="E126" s="289" t="s">
        <v>184</v>
      </c>
      <c r="F126" s="289" t="s">
        <v>377</v>
      </c>
      <c r="G126" s="290">
        <v>11.18</v>
      </c>
    </row>
    <row r="127" spans="1:7" ht="15.75" x14ac:dyDescent="0.25">
      <c r="A127" s="287" t="s">
        <v>382</v>
      </c>
      <c r="B127" s="288" t="s">
        <v>386</v>
      </c>
      <c r="C127" s="289" t="s">
        <v>91</v>
      </c>
      <c r="D127" s="289" t="s">
        <v>377</v>
      </c>
      <c r="E127" s="289" t="s">
        <v>184</v>
      </c>
      <c r="F127" s="289" t="s">
        <v>377</v>
      </c>
      <c r="G127" s="290">
        <v>11.65</v>
      </c>
    </row>
    <row r="128" spans="1:7" ht="15.75" x14ac:dyDescent="0.25">
      <c r="A128" s="287" t="s">
        <v>382</v>
      </c>
      <c r="B128" s="288" t="s">
        <v>387</v>
      </c>
      <c r="C128" s="289" t="s">
        <v>91</v>
      </c>
      <c r="D128" s="289" t="s">
        <v>377</v>
      </c>
      <c r="E128" s="289" t="s">
        <v>184</v>
      </c>
      <c r="F128" s="289" t="s">
        <v>377</v>
      </c>
      <c r="G128" s="290">
        <v>12.36</v>
      </c>
    </row>
    <row r="129" spans="1:7" ht="15.75" x14ac:dyDescent="0.25">
      <c r="A129" s="287" t="s">
        <v>382</v>
      </c>
      <c r="B129" s="288" t="s">
        <v>388</v>
      </c>
      <c r="C129" s="289" t="s">
        <v>91</v>
      </c>
      <c r="D129" s="289" t="s">
        <v>377</v>
      </c>
      <c r="E129" s="289" t="s">
        <v>184</v>
      </c>
      <c r="F129" s="289" t="s">
        <v>377</v>
      </c>
      <c r="G129" s="290">
        <v>2.64</v>
      </c>
    </row>
    <row r="130" spans="1:7" ht="15.75" x14ac:dyDescent="0.25">
      <c r="A130" s="287" t="s">
        <v>382</v>
      </c>
      <c r="B130" s="288" t="s">
        <v>249</v>
      </c>
      <c r="C130" s="292">
        <v>4.3055555555555562E-2</v>
      </c>
      <c r="D130" s="289" t="s">
        <v>377</v>
      </c>
      <c r="E130" s="289" t="s">
        <v>184</v>
      </c>
      <c r="F130" s="289" t="s">
        <v>251</v>
      </c>
      <c r="G130" s="290">
        <v>6.37</v>
      </c>
    </row>
    <row r="131" spans="1:7" ht="15.75" x14ac:dyDescent="0.25">
      <c r="A131" s="287" t="s">
        <v>382</v>
      </c>
      <c r="B131" s="288" t="s">
        <v>249</v>
      </c>
      <c r="C131" s="292">
        <v>4.3750000000000004E-2</v>
      </c>
      <c r="D131" s="289" t="s">
        <v>377</v>
      </c>
      <c r="E131" s="289" t="s">
        <v>184</v>
      </c>
      <c r="F131" s="289" t="s">
        <v>251</v>
      </c>
      <c r="G131" s="290">
        <v>4.32</v>
      </c>
    </row>
    <row r="132" spans="1:7" ht="15.75" x14ac:dyDescent="0.25">
      <c r="A132" s="287" t="s">
        <v>382</v>
      </c>
      <c r="B132" s="288" t="s">
        <v>389</v>
      </c>
      <c r="C132" s="289" t="s">
        <v>192</v>
      </c>
      <c r="D132" s="289" t="s">
        <v>377</v>
      </c>
      <c r="E132" s="289" t="s">
        <v>236</v>
      </c>
      <c r="F132" s="289" t="s">
        <v>237</v>
      </c>
      <c r="G132" s="290">
        <v>237.28</v>
      </c>
    </row>
    <row r="133" spans="1:7" ht="15.75" x14ac:dyDescent="0.25">
      <c r="A133" s="287" t="s">
        <v>382</v>
      </c>
      <c r="B133" s="288" t="s">
        <v>389</v>
      </c>
      <c r="C133" s="289" t="s">
        <v>193</v>
      </c>
      <c r="D133" s="289" t="s">
        <v>377</v>
      </c>
      <c r="E133" s="289" t="s">
        <v>236</v>
      </c>
      <c r="F133" s="289" t="s">
        <v>237</v>
      </c>
      <c r="G133" s="290">
        <v>287.74</v>
      </c>
    </row>
    <row r="134" spans="1:7" ht="15.75" x14ac:dyDescent="0.25">
      <c r="A134" s="287" t="s">
        <v>382</v>
      </c>
      <c r="B134" s="288" t="s">
        <v>389</v>
      </c>
      <c r="C134" s="289" t="s">
        <v>191</v>
      </c>
      <c r="D134" s="289" t="s">
        <v>377</v>
      </c>
      <c r="E134" s="289" t="s">
        <v>236</v>
      </c>
      <c r="F134" s="289" t="s">
        <v>237</v>
      </c>
      <c r="G134" s="290">
        <v>340.72</v>
      </c>
    </row>
    <row r="135" spans="1:7" ht="15.75" x14ac:dyDescent="0.25">
      <c r="A135" s="287" t="s">
        <v>382</v>
      </c>
      <c r="B135" s="288" t="s">
        <v>389</v>
      </c>
      <c r="C135" s="289" t="s">
        <v>194</v>
      </c>
      <c r="D135" s="289" t="s">
        <v>377</v>
      </c>
      <c r="E135" s="289" t="s">
        <v>236</v>
      </c>
      <c r="F135" s="289" t="s">
        <v>237</v>
      </c>
      <c r="G135" s="290">
        <v>400.04</v>
      </c>
    </row>
    <row r="136" spans="1:7" ht="15.75" x14ac:dyDescent="0.25">
      <c r="A136" s="287" t="s">
        <v>382</v>
      </c>
      <c r="B136" s="288" t="s">
        <v>389</v>
      </c>
      <c r="C136" s="289" t="s">
        <v>190</v>
      </c>
      <c r="D136" s="289" t="s">
        <v>377</v>
      </c>
      <c r="E136" s="289" t="s">
        <v>236</v>
      </c>
      <c r="F136" s="289" t="s">
        <v>237</v>
      </c>
      <c r="G136" s="290">
        <v>437.96</v>
      </c>
    </row>
    <row r="137" spans="1:7" ht="15.75" x14ac:dyDescent="0.25">
      <c r="A137" s="287" t="s">
        <v>382</v>
      </c>
      <c r="B137" s="288" t="s">
        <v>390</v>
      </c>
      <c r="C137" s="292" t="s">
        <v>91</v>
      </c>
      <c r="D137" s="289" t="s">
        <v>377</v>
      </c>
      <c r="E137" s="289" t="s">
        <v>254</v>
      </c>
      <c r="F137" s="289" t="s">
        <v>9</v>
      </c>
      <c r="G137" s="289" t="s">
        <v>9</v>
      </c>
    </row>
  </sheetData>
  <mergeCells count="1">
    <mergeCell ref="A109:G10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AE7E5-29AE-41C8-8F32-CD7BB016E0B4}">
  <sheetPr>
    <pageSetUpPr fitToPage="1"/>
  </sheetPr>
  <dimension ref="A1:N54"/>
  <sheetViews>
    <sheetView topLeftCell="A3" workbookViewId="0">
      <selection activeCell="N13" sqref="N13"/>
    </sheetView>
  </sheetViews>
  <sheetFormatPr defaultColWidth="8.7109375" defaultRowHeight="14.25" x14ac:dyDescent="0.2"/>
  <cols>
    <col min="1" max="1" width="1.5703125" style="9" customWidth="1"/>
    <col min="2" max="2" width="6.140625" style="1" customWidth="1"/>
    <col min="3" max="3" width="12" style="1" customWidth="1"/>
    <col min="4" max="4" width="14.140625" style="1" customWidth="1"/>
    <col min="5" max="5" width="13.42578125" style="1" customWidth="1"/>
    <col min="6" max="6" width="6.85546875" style="1" customWidth="1"/>
    <col min="7" max="7" width="9.85546875" style="1" customWidth="1"/>
    <col min="8" max="8" width="11.5703125" style="1" customWidth="1"/>
    <col min="9" max="9" width="12.42578125" style="1" customWidth="1"/>
    <col min="10" max="10" width="16.140625" style="1" customWidth="1"/>
    <col min="11" max="11" width="14.140625" style="1" customWidth="1"/>
    <col min="12" max="12" width="1.85546875" style="1" customWidth="1"/>
    <col min="13" max="13" width="10" style="9" customWidth="1"/>
    <col min="14" max="14" width="29.5703125" style="1" bestFit="1" customWidth="1"/>
    <col min="15" max="16384" width="8.7109375" style="1"/>
  </cols>
  <sheetData>
    <row r="1" spans="1:13" s="26" customFormat="1" ht="19.5" customHeight="1" x14ac:dyDescent="0.25">
      <c r="A1" s="348" t="s">
        <v>55</v>
      </c>
      <c r="B1" s="349"/>
      <c r="C1" s="349"/>
      <c r="D1" s="349"/>
      <c r="E1" s="349"/>
      <c r="F1" s="349"/>
      <c r="G1" s="349"/>
      <c r="H1" s="349"/>
      <c r="I1" s="349"/>
      <c r="J1" s="349"/>
      <c r="K1" s="349"/>
      <c r="L1" s="350"/>
      <c r="M1" s="25"/>
    </row>
    <row r="2" spans="1:13" ht="15" customHeight="1" thickBot="1" x14ac:dyDescent="0.25">
      <c r="A2" s="27"/>
      <c r="B2" s="327" t="s">
        <v>49</v>
      </c>
      <c r="C2" s="327"/>
      <c r="D2" s="327"/>
      <c r="E2" s="327"/>
      <c r="F2" s="327"/>
      <c r="G2" s="327"/>
      <c r="H2" s="327"/>
      <c r="I2" s="327"/>
      <c r="J2" s="327"/>
      <c r="K2" s="327"/>
      <c r="L2" s="28"/>
    </row>
    <row r="3" spans="1:13" ht="14.45" customHeight="1" thickBot="1" x14ac:dyDescent="0.25">
      <c r="A3" s="321" t="s">
        <v>36</v>
      </c>
      <c r="B3" s="322"/>
      <c r="C3" s="322"/>
      <c r="D3" s="322"/>
      <c r="E3" s="322"/>
      <c r="F3" s="322"/>
      <c r="G3" s="322"/>
      <c r="H3" s="322"/>
      <c r="I3" s="322"/>
      <c r="J3" s="322"/>
      <c r="K3" s="322"/>
      <c r="L3" s="323"/>
      <c r="M3" s="1"/>
    </row>
    <row r="4" spans="1:13" ht="15.95" customHeight="1" x14ac:dyDescent="0.2">
      <c r="A4" s="14"/>
      <c r="B4" s="55" t="s">
        <v>185</v>
      </c>
      <c r="C4" s="188"/>
      <c r="D4" s="330"/>
      <c r="E4" s="330"/>
      <c r="F4" s="330"/>
      <c r="G4" s="330"/>
      <c r="H4" s="330"/>
      <c r="I4" s="330"/>
      <c r="J4" s="330"/>
      <c r="K4" s="330"/>
      <c r="L4" s="3"/>
    </row>
    <row r="5" spans="1:13" ht="15.95" customHeight="1" x14ac:dyDescent="0.2">
      <c r="A5" s="29"/>
      <c r="B5" s="11" t="s">
        <v>25</v>
      </c>
      <c r="C5" s="326"/>
      <c r="D5" s="326"/>
      <c r="E5" s="326"/>
      <c r="F5" s="11"/>
      <c r="G5" s="11"/>
      <c r="H5" s="11" t="s">
        <v>26</v>
      </c>
      <c r="I5" s="236"/>
      <c r="J5" s="57"/>
      <c r="K5" s="11"/>
      <c r="L5" s="30"/>
    </row>
    <row r="6" spans="1:13" ht="15.95" customHeight="1" x14ac:dyDescent="0.2">
      <c r="A6" s="29"/>
      <c r="B6" s="11" t="s">
        <v>46</v>
      </c>
      <c r="C6" s="11"/>
      <c r="D6" s="10"/>
      <c r="E6" s="326"/>
      <c r="F6" s="326"/>
      <c r="G6" s="326"/>
      <c r="H6" s="326"/>
      <c r="I6" s="326"/>
      <c r="J6" s="326"/>
      <c r="K6" s="326"/>
      <c r="L6" s="30"/>
    </row>
    <row r="7" spans="1:13" ht="15.95" customHeight="1" x14ac:dyDescent="0.2">
      <c r="A7" s="29"/>
      <c r="B7" s="11" t="s">
        <v>209</v>
      </c>
      <c r="C7" s="11"/>
      <c r="D7" s="11"/>
      <c r="E7" s="23" t="s">
        <v>28</v>
      </c>
      <c r="F7" s="328"/>
      <c r="G7" s="328"/>
      <c r="H7" s="23" t="s">
        <v>29</v>
      </c>
      <c r="I7" s="18"/>
      <c r="J7" s="24" t="s">
        <v>134</v>
      </c>
      <c r="K7" s="59"/>
      <c r="L7" s="6"/>
    </row>
    <row r="8" spans="1:13" ht="6.95" customHeight="1" thickBot="1" x14ac:dyDescent="0.25">
      <c r="A8" s="27"/>
      <c r="B8" s="22"/>
      <c r="C8" s="22"/>
      <c r="D8" s="22"/>
      <c r="E8" s="22"/>
      <c r="F8" s="22"/>
      <c r="G8" s="22"/>
      <c r="H8" s="22"/>
      <c r="I8" s="22"/>
      <c r="J8" s="22"/>
      <c r="K8" s="22"/>
      <c r="L8" s="31"/>
    </row>
    <row r="9" spans="1:13" ht="14.45" customHeight="1" thickBot="1" x14ac:dyDescent="0.25">
      <c r="A9" s="321" t="s">
        <v>162</v>
      </c>
      <c r="B9" s="322"/>
      <c r="C9" s="322"/>
      <c r="D9" s="322"/>
      <c r="E9" s="322"/>
      <c r="F9" s="322"/>
      <c r="G9" s="322"/>
      <c r="H9" s="322"/>
      <c r="I9" s="322"/>
      <c r="J9" s="322"/>
      <c r="K9" s="322"/>
      <c r="L9" s="323"/>
      <c r="M9" s="1"/>
    </row>
    <row r="10" spans="1:13" ht="18" customHeight="1" x14ac:dyDescent="0.2">
      <c r="A10" s="29"/>
      <c r="B10" s="10" t="s">
        <v>30</v>
      </c>
      <c r="C10" s="10"/>
      <c r="D10" s="10"/>
      <c r="E10" s="10"/>
      <c r="F10" s="10"/>
      <c r="G10" s="346"/>
      <c r="H10" s="346"/>
      <c r="I10" s="346"/>
      <c r="J10" s="346"/>
      <c r="K10" s="346"/>
      <c r="L10" s="30"/>
    </row>
    <row r="11" spans="1:13" ht="6" customHeight="1" thickBot="1" x14ac:dyDescent="0.25">
      <c r="A11" s="29"/>
      <c r="B11" s="10"/>
      <c r="C11" s="10"/>
      <c r="D11" s="10"/>
      <c r="E11" s="10"/>
      <c r="F11" s="10"/>
      <c r="G11" s="10"/>
      <c r="H11" s="10"/>
      <c r="I11" s="10"/>
      <c r="J11" s="10"/>
      <c r="K11" s="10"/>
      <c r="L11" s="30"/>
    </row>
    <row r="12" spans="1:13" ht="15" thickBot="1" x14ac:dyDescent="0.25">
      <c r="A12" s="29"/>
      <c r="B12" s="12" t="s">
        <v>34</v>
      </c>
      <c r="C12" s="9"/>
      <c r="D12" s="9"/>
      <c r="E12" s="9"/>
      <c r="F12" s="9"/>
      <c r="G12" s="7"/>
      <c r="H12" s="10" t="s">
        <v>50</v>
      </c>
      <c r="I12" s="12"/>
      <c r="K12" s="10"/>
      <c r="L12" s="32"/>
    </row>
    <row r="13" spans="1:13" ht="15" thickBot="1" x14ac:dyDescent="0.25">
      <c r="A13" s="29"/>
      <c r="B13" s="12"/>
      <c r="C13" s="42"/>
      <c r="D13" s="9"/>
      <c r="E13" s="9"/>
      <c r="F13" s="9"/>
      <c r="G13" s="21"/>
      <c r="H13" s="10" t="s">
        <v>51</v>
      </c>
      <c r="I13" s="9"/>
      <c r="J13" s="9"/>
      <c r="K13" s="9"/>
      <c r="L13" s="6"/>
    </row>
    <row r="14" spans="1:13" ht="15" thickBot="1" x14ac:dyDescent="0.25">
      <c r="A14" s="29"/>
      <c r="B14" s="12"/>
      <c r="C14" s="9"/>
      <c r="D14" s="9"/>
      <c r="E14" s="9"/>
      <c r="F14" s="9"/>
      <c r="G14" s="43"/>
      <c r="H14" s="10" t="s">
        <v>48</v>
      </c>
      <c r="I14" s="10"/>
      <c r="J14" s="12"/>
      <c r="K14" s="9"/>
      <c r="L14" s="6"/>
    </row>
    <row r="15" spans="1:13" ht="8.4499999999999993" customHeight="1" x14ac:dyDescent="0.2">
      <c r="A15" s="29"/>
      <c r="B15" s="9"/>
      <c r="C15" s="10"/>
      <c r="D15" s="10"/>
      <c r="E15" s="10"/>
      <c r="F15" s="10"/>
      <c r="G15" s="10"/>
      <c r="H15" s="10"/>
      <c r="I15" s="10"/>
      <c r="J15" s="10"/>
      <c r="K15" s="10"/>
      <c r="L15" s="6"/>
      <c r="M15" s="1"/>
    </row>
    <row r="16" spans="1:13" s="53" customFormat="1" ht="28.5" x14ac:dyDescent="0.25">
      <c r="A16" s="48"/>
      <c r="B16" s="238" t="s">
        <v>52</v>
      </c>
      <c r="C16" s="239"/>
      <c r="D16" s="239"/>
      <c r="E16" s="239"/>
      <c r="F16" s="239"/>
      <c r="G16" s="247" t="s">
        <v>119</v>
      </c>
      <c r="H16" s="78" t="s">
        <v>153</v>
      </c>
      <c r="I16" s="78" t="s">
        <v>41</v>
      </c>
      <c r="J16" s="79" t="s">
        <v>45</v>
      </c>
      <c r="K16" s="78" t="s">
        <v>131</v>
      </c>
      <c r="L16" s="52"/>
    </row>
    <row r="17" spans="1:14" ht="15" customHeight="1" x14ac:dyDescent="0.2">
      <c r="A17" s="29"/>
      <c r="B17" s="13" t="s">
        <v>47</v>
      </c>
      <c r="C17" s="13"/>
      <c r="D17" s="168"/>
      <c r="E17" s="249" t="s">
        <v>169</v>
      </c>
      <c r="F17" s="168"/>
      <c r="G17" s="237">
        <f>IF(I5=RATES!F10,RATES!F16,(IF(I5=RATES!G10,RATES!G16,(IF(I5=RATES!H10,RATES!H16,(IF(I5=RATES!I10,RATES!I16,(IF(I5=RATES!J10,RATES!J16,0)))))))))</f>
        <v>0</v>
      </c>
      <c r="H17" s="8"/>
      <c r="I17" s="8" t="s">
        <v>3</v>
      </c>
      <c r="J17" s="76">
        <f>H17*G17</f>
        <v>0</v>
      </c>
      <c r="K17" s="76">
        <v>0</v>
      </c>
      <c r="L17" s="6"/>
      <c r="M17" s="1"/>
    </row>
    <row r="18" spans="1:14" ht="15" customHeight="1" x14ac:dyDescent="0.2">
      <c r="A18" s="29"/>
      <c r="B18" s="13" t="s">
        <v>53</v>
      </c>
      <c r="C18" s="13"/>
      <c r="D18" s="168"/>
      <c r="E18" s="249" t="s">
        <v>169</v>
      </c>
      <c r="F18" s="168"/>
      <c r="G18" s="237">
        <f>IF(I5=RATES!F10,RATES!F16,(IF(I5=RATES!G10,RATES!G16,(IF(I5=RATES!H10,RATES!H16,(IF(I5=RATES!I10,RATES!I16,(IF(I5=RATES!J10,RATES!J16,0)))))))))</f>
        <v>0</v>
      </c>
      <c r="H18" s="8"/>
      <c r="I18" s="8" t="s">
        <v>3</v>
      </c>
      <c r="J18" s="76">
        <f t="shared" ref="J18:J19" si="0">H18*G18</f>
        <v>0</v>
      </c>
      <c r="K18" s="76">
        <v>0</v>
      </c>
      <c r="L18" s="6"/>
      <c r="M18" s="1"/>
    </row>
    <row r="19" spans="1:14" ht="15" customHeight="1" x14ac:dyDescent="0.2">
      <c r="A19" s="29"/>
      <c r="B19" s="13" t="s">
        <v>48</v>
      </c>
      <c r="C19" s="13"/>
      <c r="D19" s="168"/>
      <c r="E19" s="168"/>
      <c r="F19" s="168"/>
      <c r="G19" s="237">
        <f>IF(I5=RATES!F10,RATES!F16,(IF(I5=RATES!G10,RATES!G16,(IF(I5=RATES!H10,RATES!H16,(IF(I5=RATES!I10,RATES!I16,(IF(I5=RATES!J10,RATES!J16,0)))))))))</f>
        <v>0</v>
      </c>
      <c r="H19" s="8"/>
      <c r="I19" s="8" t="s">
        <v>3</v>
      </c>
      <c r="J19" s="76">
        <f t="shared" si="0"/>
        <v>0</v>
      </c>
      <c r="K19" s="76">
        <v>0</v>
      </c>
      <c r="L19" s="6"/>
      <c r="M19" s="1"/>
    </row>
    <row r="20" spans="1:14" ht="5.0999999999999996" customHeight="1" thickBot="1" x14ac:dyDescent="0.25">
      <c r="A20" s="29"/>
      <c r="B20" s="174"/>
      <c r="D20" s="10"/>
      <c r="E20" s="11"/>
      <c r="F20" s="11"/>
      <c r="G20" s="11"/>
      <c r="H20" s="11"/>
      <c r="I20" s="16"/>
      <c r="J20" s="77"/>
      <c r="K20" s="77"/>
      <c r="L20" s="6"/>
      <c r="M20" s="1"/>
    </row>
    <row r="21" spans="1:14" ht="15" customHeight="1" thickBot="1" x14ac:dyDescent="0.25">
      <c r="A21" s="29"/>
      <c r="B21" s="199" t="s">
        <v>170</v>
      </c>
      <c r="C21" s="35"/>
      <c r="D21" s="35"/>
      <c r="E21" s="35"/>
      <c r="F21" s="35"/>
      <c r="G21" s="35"/>
      <c r="I21" s="45" t="s">
        <v>16</v>
      </c>
      <c r="J21" s="75">
        <f>SUM(J17:J19)</f>
        <v>0</v>
      </c>
      <c r="K21" s="75">
        <f>SUM(K17:K19)</f>
        <v>0</v>
      </c>
      <c r="L21" s="6"/>
      <c r="M21" s="1"/>
    </row>
    <row r="22" spans="1:14" ht="8.1" customHeight="1" thickBot="1" x14ac:dyDescent="0.25">
      <c r="A22" s="29"/>
      <c r="B22" s="347"/>
      <c r="C22" s="347"/>
      <c r="D22" s="347"/>
      <c r="E22" s="347"/>
      <c r="F22" s="347"/>
      <c r="G22" s="347"/>
      <c r="H22" s="347"/>
      <c r="I22" s="347"/>
      <c r="J22" s="347"/>
      <c r="K22" s="347"/>
      <c r="L22" s="6"/>
      <c r="M22" s="1"/>
    </row>
    <row r="23" spans="1:14" ht="14.45" customHeight="1" thickBot="1" x14ac:dyDescent="0.25">
      <c r="A23" s="321" t="s">
        <v>54</v>
      </c>
      <c r="B23" s="322"/>
      <c r="C23" s="322"/>
      <c r="D23" s="322"/>
      <c r="E23" s="322"/>
      <c r="F23" s="322"/>
      <c r="G23" s="322"/>
      <c r="H23" s="322"/>
      <c r="I23" s="322"/>
      <c r="J23" s="322"/>
      <c r="K23" s="322"/>
      <c r="L23" s="323"/>
      <c r="M23" s="1"/>
    </row>
    <row r="24" spans="1:14" ht="14.45" customHeight="1" x14ac:dyDescent="0.2">
      <c r="A24" s="29"/>
      <c r="B24" s="344" t="s">
        <v>43</v>
      </c>
      <c r="C24" s="344"/>
      <c r="D24" s="344"/>
      <c r="E24" s="344"/>
      <c r="F24" s="344"/>
      <c r="G24" s="344"/>
      <c r="H24" s="344"/>
      <c r="I24" s="344"/>
      <c r="J24" s="344"/>
      <c r="K24" s="344"/>
      <c r="L24" s="6"/>
      <c r="M24" s="1"/>
    </row>
    <row r="25" spans="1:14" ht="16.5" customHeight="1" x14ac:dyDescent="0.2">
      <c r="A25" s="29"/>
      <c r="B25" s="345"/>
      <c r="C25" s="345"/>
      <c r="D25" s="345"/>
      <c r="E25" s="345"/>
      <c r="F25" s="345"/>
      <c r="G25" s="345"/>
      <c r="H25" s="345"/>
      <c r="I25" s="345"/>
      <c r="J25" s="345"/>
      <c r="K25" s="345"/>
      <c r="L25" s="6"/>
      <c r="M25" s="1"/>
    </row>
    <row r="26" spans="1:14" s="53" customFormat="1" ht="29.25" thickBot="1" x14ac:dyDescent="0.3">
      <c r="A26" s="48"/>
      <c r="B26" s="60" t="s">
        <v>7</v>
      </c>
      <c r="C26" s="80"/>
      <c r="D26" s="49"/>
      <c r="E26" s="351" t="s">
        <v>10</v>
      </c>
      <c r="F26" s="352"/>
      <c r="G26" s="170" t="s">
        <v>119</v>
      </c>
      <c r="H26" s="50" t="s">
        <v>44</v>
      </c>
      <c r="I26" s="50" t="s">
        <v>1</v>
      </c>
      <c r="J26" s="51" t="s">
        <v>182</v>
      </c>
      <c r="K26" s="170" t="s">
        <v>131</v>
      </c>
      <c r="L26" s="52"/>
    </row>
    <row r="27" spans="1:14" s="53" customFormat="1" ht="15" customHeight="1" x14ac:dyDescent="0.2">
      <c r="A27" s="48"/>
      <c r="B27" s="202" t="s">
        <v>12</v>
      </c>
      <c r="C27" s="203"/>
      <c r="D27" s="204"/>
      <c r="E27" s="342"/>
      <c r="F27" s="343"/>
      <c r="G27" s="237">
        <f>RATES!E5</f>
        <v>12.36</v>
      </c>
      <c r="H27" s="49"/>
      <c r="I27" s="49" t="s">
        <v>13</v>
      </c>
      <c r="J27" s="88">
        <f>H27*G27</f>
        <v>0</v>
      </c>
      <c r="K27" s="88">
        <v>0</v>
      </c>
      <c r="L27" s="52"/>
      <c r="N27" s="277" t="s">
        <v>206</v>
      </c>
    </row>
    <row r="28" spans="1:14" s="53" customFormat="1" ht="15" customHeight="1" x14ac:dyDescent="0.2">
      <c r="A28" s="48"/>
      <c r="B28" s="202" t="s">
        <v>12</v>
      </c>
      <c r="C28" s="203"/>
      <c r="D28" s="204"/>
      <c r="E28" s="342"/>
      <c r="F28" s="343"/>
      <c r="G28" s="237">
        <f>RATES!E5</f>
        <v>12.36</v>
      </c>
      <c r="H28" s="49"/>
      <c r="I28" s="49" t="s">
        <v>13</v>
      </c>
      <c r="J28" s="88">
        <f t="shared" ref="J28:J36" si="1">H28*G28</f>
        <v>0</v>
      </c>
      <c r="K28" s="88">
        <v>0</v>
      </c>
      <c r="L28" s="52"/>
      <c r="N28" s="282" t="s">
        <v>207</v>
      </c>
    </row>
    <row r="29" spans="1:14" s="100" customFormat="1" ht="15" customHeight="1" thickBot="1" x14ac:dyDescent="0.25">
      <c r="A29" s="97"/>
      <c r="B29" s="202" t="s">
        <v>14</v>
      </c>
      <c r="C29" s="203"/>
      <c r="D29" s="204"/>
      <c r="E29" s="342"/>
      <c r="F29" s="343"/>
      <c r="G29" s="237">
        <f>IF(I5=RATES!F10,RATES!F6,(IF(I5=RATES!G10,RATES!G6,(IF(I5=RATES!H10,RATES!H6,(IF(I5=RATES!I10,RATES!I6,(IF(I5=RATES!J10,RATES!J6,0)))))))))</f>
        <v>0</v>
      </c>
      <c r="H29" s="49"/>
      <c r="I29" s="49" t="s">
        <v>13</v>
      </c>
      <c r="J29" s="88">
        <f t="shared" si="1"/>
        <v>0</v>
      </c>
      <c r="K29" s="88">
        <v>0</v>
      </c>
      <c r="L29" s="99"/>
      <c r="N29" s="278" t="s">
        <v>208</v>
      </c>
    </row>
    <row r="30" spans="1:14" s="53" customFormat="1" ht="15" customHeight="1" thickBot="1" x14ac:dyDescent="0.25">
      <c r="A30" s="48"/>
      <c r="B30" s="202" t="s">
        <v>14</v>
      </c>
      <c r="C30" s="203"/>
      <c r="D30" s="204"/>
      <c r="E30" s="342"/>
      <c r="F30" s="343"/>
      <c r="G30" s="237">
        <f>IF(I5=RATES!F10,RATES!F6,(IF(I5=RATES!G10,RATES!G6,(IF(I5=RATES!H10,RATES!H6,(IF(I5=RATES!I10,RATES!I6,(IF(I5=RATES!J10,RATES!J6,0)))))))))</f>
        <v>0</v>
      </c>
      <c r="H30" s="49"/>
      <c r="I30" s="49" t="s">
        <v>13</v>
      </c>
      <c r="J30" s="88">
        <f t="shared" si="1"/>
        <v>0</v>
      </c>
      <c r="K30" s="88">
        <v>0</v>
      </c>
      <c r="L30" s="52"/>
      <c r="N30" s="1"/>
    </row>
    <row r="31" spans="1:14" s="53" customFormat="1" ht="15" customHeight="1" x14ac:dyDescent="0.25">
      <c r="A31" s="48"/>
      <c r="B31" s="205" t="s">
        <v>37</v>
      </c>
      <c r="C31" s="206"/>
      <c r="D31" s="207"/>
      <c r="E31" s="342"/>
      <c r="F31" s="343"/>
      <c r="G31" s="237">
        <f>RATES!D30</f>
        <v>21.2</v>
      </c>
      <c r="H31" s="49"/>
      <c r="I31" s="49" t="s">
        <v>8</v>
      </c>
      <c r="J31" s="88">
        <f t="shared" si="1"/>
        <v>0</v>
      </c>
      <c r="K31" s="88">
        <v>0</v>
      </c>
      <c r="L31" s="52"/>
      <c r="N31" s="279" t="s">
        <v>197</v>
      </c>
    </row>
    <row r="32" spans="1:14" s="53" customFormat="1" ht="15" customHeight="1" thickBot="1" x14ac:dyDescent="0.3">
      <c r="A32" s="48"/>
      <c r="B32" s="205" t="s">
        <v>37</v>
      </c>
      <c r="C32" s="206"/>
      <c r="D32" s="207"/>
      <c r="E32" s="342"/>
      <c r="F32" s="343"/>
      <c r="G32" s="237">
        <f>RATES!D30</f>
        <v>21.2</v>
      </c>
      <c r="H32" s="49"/>
      <c r="I32" s="49" t="s">
        <v>8</v>
      </c>
      <c r="J32" s="88">
        <f t="shared" si="1"/>
        <v>0</v>
      </c>
      <c r="K32" s="88">
        <v>0</v>
      </c>
      <c r="L32" s="52"/>
      <c r="N32" s="281" t="s">
        <v>198</v>
      </c>
    </row>
    <row r="33" spans="1:14" s="53" customFormat="1" ht="15" customHeight="1" x14ac:dyDescent="0.25">
      <c r="A33" s="48"/>
      <c r="B33" s="205" t="s">
        <v>11</v>
      </c>
      <c r="C33" s="206"/>
      <c r="D33" s="206"/>
      <c r="E33" s="342"/>
      <c r="F33" s="343"/>
      <c r="G33" s="237">
        <v>1</v>
      </c>
      <c r="H33" s="49"/>
      <c r="I33" s="49" t="s">
        <v>38</v>
      </c>
      <c r="J33" s="88">
        <f t="shared" si="1"/>
        <v>0</v>
      </c>
      <c r="K33" s="88">
        <v>0</v>
      </c>
      <c r="L33" s="52"/>
      <c r="N33" s="279" t="s">
        <v>200</v>
      </c>
    </row>
    <row r="34" spans="1:14" s="53" customFormat="1" ht="15" customHeight="1" x14ac:dyDescent="0.25">
      <c r="A34" s="48"/>
      <c r="B34" s="335" t="s">
        <v>155</v>
      </c>
      <c r="C34" s="336"/>
      <c r="D34" s="336"/>
      <c r="E34" s="342"/>
      <c r="F34" s="343"/>
      <c r="G34" s="237">
        <v>1</v>
      </c>
      <c r="H34" s="49"/>
      <c r="I34" s="87" t="s">
        <v>38</v>
      </c>
      <c r="J34" s="88">
        <f t="shared" si="1"/>
        <v>0</v>
      </c>
      <c r="K34" s="88">
        <v>0</v>
      </c>
      <c r="L34" s="52"/>
      <c r="N34" s="280" t="s">
        <v>201</v>
      </c>
    </row>
    <row r="35" spans="1:14" s="100" customFormat="1" ht="15" customHeight="1" x14ac:dyDescent="0.25">
      <c r="A35" s="97"/>
      <c r="B35" s="202" t="s">
        <v>62</v>
      </c>
      <c r="C35" s="203"/>
      <c r="D35" s="203"/>
      <c r="E35" s="342"/>
      <c r="F35" s="343"/>
      <c r="G35" s="237">
        <v>1</v>
      </c>
      <c r="H35" s="49"/>
      <c r="I35" s="87" t="s">
        <v>38</v>
      </c>
      <c r="J35" s="88">
        <f t="shared" si="1"/>
        <v>0</v>
      </c>
      <c r="K35" s="88">
        <v>0</v>
      </c>
      <c r="L35" s="99"/>
      <c r="N35" s="280" t="s">
        <v>202</v>
      </c>
    </row>
    <row r="36" spans="1:14" s="100" customFormat="1" ht="15" customHeight="1" thickBot="1" x14ac:dyDescent="0.3">
      <c r="A36" s="97"/>
      <c r="B36" s="101" t="s">
        <v>62</v>
      </c>
      <c r="C36" s="102"/>
      <c r="D36" s="226"/>
      <c r="E36" s="342"/>
      <c r="F36" s="343"/>
      <c r="G36" s="237">
        <v>1</v>
      </c>
      <c r="H36" s="49"/>
      <c r="I36" s="87" t="s">
        <v>38</v>
      </c>
      <c r="J36" s="88">
        <f t="shared" si="1"/>
        <v>0</v>
      </c>
      <c r="K36" s="94">
        <v>0</v>
      </c>
      <c r="L36" s="99"/>
      <c r="N36" s="281" t="s">
        <v>203</v>
      </c>
    </row>
    <row r="37" spans="1:14" s="4" customFormat="1" ht="4.5" customHeight="1" thickBot="1" x14ac:dyDescent="0.25">
      <c r="A37" s="33"/>
      <c r="B37" s="174"/>
      <c r="C37" s="176"/>
      <c r="D37" s="176"/>
      <c r="E37" s="177"/>
      <c r="F37" s="177"/>
      <c r="G37" s="177"/>
      <c r="H37" s="177"/>
      <c r="I37" s="177"/>
      <c r="J37" s="153"/>
      <c r="K37" s="153"/>
      <c r="L37" s="34"/>
    </row>
    <row r="38" spans="1:14" ht="15" thickBot="1" x14ac:dyDescent="0.25">
      <c r="A38" s="29"/>
      <c r="B38" s="174" t="s">
        <v>154</v>
      </c>
      <c r="C38" s="35"/>
      <c r="D38" s="35"/>
      <c r="E38" s="35"/>
      <c r="F38" s="35"/>
      <c r="G38" s="35"/>
      <c r="H38" s="36"/>
      <c r="I38" s="192" t="s">
        <v>132</v>
      </c>
      <c r="J38" s="209">
        <f>SUM(J27:J36)</f>
        <v>0</v>
      </c>
      <c r="K38" s="209">
        <f>SUM(K27:K36)</f>
        <v>0</v>
      </c>
      <c r="L38" s="6"/>
      <c r="M38" s="1"/>
    </row>
    <row r="39" spans="1:14" ht="5.0999999999999996" customHeight="1" thickBot="1" x14ac:dyDescent="0.25">
      <c r="A39" s="29"/>
      <c r="B39" s="35"/>
      <c r="C39" s="35"/>
      <c r="D39" s="35"/>
      <c r="E39" s="35"/>
      <c r="F39" s="35"/>
      <c r="G39" s="35"/>
      <c r="H39" s="36"/>
      <c r="I39" s="23"/>
      <c r="J39" s="265">
        <f>SUM(J38)</f>
        <v>0</v>
      </c>
      <c r="K39" s="175"/>
      <c r="L39" s="6"/>
      <c r="M39" s="1"/>
    </row>
    <row r="40" spans="1:14" ht="14.45" customHeight="1" thickBot="1" x14ac:dyDescent="0.25">
      <c r="A40" s="321" t="s">
        <v>42</v>
      </c>
      <c r="B40" s="322"/>
      <c r="C40" s="322"/>
      <c r="D40" s="322"/>
      <c r="E40" s="322"/>
      <c r="F40" s="322"/>
      <c r="G40" s="322"/>
      <c r="H40" s="322"/>
      <c r="I40" s="322"/>
      <c r="J40" s="322"/>
      <c r="K40" s="322"/>
      <c r="L40" s="323"/>
      <c r="M40" s="1"/>
    </row>
    <row r="41" spans="1:14" ht="15" thickBot="1" x14ac:dyDescent="0.25">
      <c r="A41" s="29"/>
      <c r="B41" s="35"/>
      <c r="C41" s="35"/>
      <c r="D41" s="35"/>
      <c r="E41" s="35"/>
      <c r="F41" s="35"/>
      <c r="G41" s="35"/>
      <c r="H41" s="36"/>
      <c r="I41" s="9"/>
      <c r="J41" s="85" t="s">
        <v>60</v>
      </c>
      <c r="K41" s="86" t="s">
        <v>61</v>
      </c>
      <c r="L41" s="6"/>
      <c r="M41" s="1"/>
    </row>
    <row r="42" spans="1:14" s="53" customFormat="1" ht="15" customHeight="1" thickBot="1" x14ac:dyDescent="0.3">
      <c r="A42" s="48"/>
      <c r="B42" s="200"/>
      <c r="C42" s="200"/>
      <c r="D42" s="200"/>
      <c r="E42" s="200"/>
      <c r="F42" s="200"/>
      <c r="G42" s="200"/>
      <c r="I42" s="192" t="s">
        <v>158</v>
      </c>
      <c r="J42" s="201">
        <f>J21</f>
        <v>0</v>
      </c>
      <c r="K42" s="201">
        <f>K21</f>
        <v>0</v>
      </c>
      <c r="L42" s="52"/>
    </row>
    <row r="43" spans="1:14" s="53" customFormat="1" ht="15" thickBot="1" x14ac:dyDescent="0.3">
      <c r="A43" s="48"/>
      <c r="B43" s="200"/>
      <c r="C43" s="200"/>
      <c r="D43" s="200"/>
      <c r="E43" s="200"/>
      <c r="F43" s="200"/>
      <c r="G43" s="200"/>
      <c r="I43" s="192" t="s">
        <v>159</v>
      </c>
      <c r="J43" s="201">
        <f>J38</f>
        <v>0</v>
      </c>
      <c r="K43" s="201">
        <f>K38</f>
        <v>0</v>
      </c>
      <c r="L43" s="52"/>
    </row>
    <row r="44" spans="1:14" s="53" customFormat="1" ht="15" thickBot="1" x14ac:dyDescent="0.3">
      <c r="A44" s="48"/>
      <c r="B44" s="200"/>
      <c r="C44" s="200"/>
      <c r="D44" s="200"/>
      <c r="E44" s="200"/>
      <c r="F44" s="200"/>
      <c r="G44" s="200"/>
      <c r="I44" s="192" t="s">
        <v>160</v>
      </c>
      <c r="J44" s="201">
        <f>SUM(J42:J43)</f>
        <v>0</v>
      </c>
      <c r="K44" s="201">
        <f>SUM(K42:K43)</f>
        <v>0</v>
      </c>
      <c r="L44" s="52"/>
    </row>
    <row r="45" spans="1:14" ht="6.6" customHeight="1" x14ac:dyDescent="0.2">
      <c r="A45" s="29"/>
      <c r="B45" s="35"/>
      <c r="C45" s="35"/>
      <c r="D45" s="35"/>
      <c r="E45" s="35"/>
      <c r="F45" s="35"/>
      <c r="G45" s="35"/>
      <c r="H45" s="12"/>
      <c r="I45" s="12"/>
      <c r="J45" s="74"/>
      <c r="K45" s="74"/>
      <c r="L45" s="6"/>
      <c r="M45" s="1"/>
    </row>
    <row r="46" spans="1:14" s="220" customFormat="1" ht="24.95" customHeight="1" thickBot="1" x14ac:dyDescent="0.3">
      <c r="A46" s="219"/>
      <c r="B46" s="332"/>
      <c r="C46" s="332"/>
      <c r="D46" s="332"/>
      <c r="E46" s="332"/>
      <c r="F46" s="332"/>
      <c r="G46" s="332"/>
      <c r="H46" s="332"/>
      <c r="J46" s="333"/>
      <c r="K46" s="333"/>
      <c r="L46" s="221"/>
    </row>
    <row r="47" spans="1:14" s="220" customFormat="1" x14ac:dyDescent="0.25">
      <c r="A47" s="219"/>
      <c r="B47" s="44" t="s">
        <v>18</v>
      </c>
      <c r="C47" s="38"/>
      <c r="D47" s="37"/>
      <c r="E47" s="222"/>
      <c r="F47" s="222"/>
      <c r="G47" s="40"/>
      <c r="H47" s="222"/>
      <c r="J47" s="44" t="s">
        <v>19</v>
      </c>
      <c r="K47" s="222"/>
      <c r="L47" s="221"/>
    </row>
    <row r="48" spans="1:14" s="220" customFormat="1" ht="24.95" customHeight="1" thickBot="1" x14ac:dyDescent="0.3">
      <c r="A48" s="219"/>
      <c r="B48" s="332"/>
      <c r="C48" s="332"/>
      <c r="D48" s="332"/>
      <c r="E48" s="332"/>
      <c r="F48" s="332"/>
      <c r="G48" s="332"/>
      <c r="H48" s="332"/>
      <c r="J48" s="334"/>
      <c r="K48" s="334"/>
      <c r="L48" s="221"/>
    </row>
    <row r="49" spans="1:13" s="220" customFormat="1" x14ac:dyDescent="0.25">
      <c r="A49" s="219"/>
      <c r="B49" s="44" t="s">
        <v>20</v>
      </c>
      <c r="C49" s="39"/>
      <c r="D49" s="39"/>
      <c r="E49" s="39"/>
      <c r="F49" s="39"/>
      <c r="G49" s="39"/>
      <c r="H49" s="222"/>
      <c r="J49" s="44" t="s">
        <v>19</v>
      </c>
      <c r="K49" s="222"/>
      <c r="L49" s="221"/>
    </row>
    <row r="50" spans="1:13" s="220" customFormat="1" ht="24.95" customHeight="1" thickBot="1" x14ac:dyDescent="0.3">
      <c r="A50" s="219"/>
      <c r="B50" s="332"/>
      <c r="C50" s="332"/>
      <c r="D50" s="332"/>
      <c r="E50" s="332"/>
      <c r="F50" s="332"/>
      <c r="G50" s="332"/>
      <c r="H50" s="332"/>
      <c r="J50" s="332"/>
      <c r="K50" s="332"/>
      <c r="L50" s="221"/>
    </row>
    <row r="51" spans="1:13" s="220" customFormat="1" x14ac:dyDescent="0.25">
      <c r="A51" s="219"/>
      <c r="B51" s="44" t="s">
        <v>21</v>
      </c>
      <c r="C51" s="39"/>
      <c r="D51" s="39"/>
      <c r="E51" s="39"/>
      <c r="F51" s="39"/>
      <c r="G51" s="39"/>
      <c r="H51" s="222"/>
      <c r="J51" s="44" t="s">
        <v>19</v>
      </c>
      <c r="K51" s="222"/>
      <c r="L51" s="221"/>
    </row>
    <row r="52" spans="1:13" s="220" customFormat="1" ht="24.95" customHeight="1" thickBot="1" x14ac:dyDescent="0.3">
      <c r="A52" s="219"/>
      <c r="B52" s="332"/>
      <c r="C52" s="332"/>
      <c r="D52" s="332"/>
      <c r="E52" s="332"/>
      <c r="F52" s="332"/>
      <c r="G52" s="332"/>
      <c r="H52" s="332"/>
      <c r="J52" s="334"/>
      <c r="K52" s="334"/>
      <c r="L52" s="221"/>
    </row>
    <row r="53" spans="1:13" s="220" customFormat="1" x14ac:dyDescent="0.25">
      <c r="A53" s="219"/>
      <c r="B53" s="44" t="s">
        <v>22</v>
      </c>
      <c r="C53" s="39"/>
      <c r="D53" s="39"/>
      <c r="E53" s="39"/>
      <c r="F53" s="39"/>
      <c r="G53" s="39"/>
      <c r="H53" s="222"/>
      <c r="J53" s="44" t="s">
        <v>19</v>
      </c>
      <c r="K53" s="222"/>
      <c r="L53" s="221"/>
    </row>
    <row r="54" spans="1:13" s="220" customFormat="1" ht="5.0999999999999996" customHeight="1" thickBot="1" x14ac:dyDescent="0.3">
      <c r="A54" s="223"/>
      <c r="B54" s="224"/>
      <c r="C54" s="224"/>
      <c r="D54" s="224"/>
      <c r="E54" s="224"/>
      <c r="F54" s="224"/>
      <c r="G54" s="224"/>
      <c r="H54" s="224"/>
      <c r="I54" s="224"/>
      <c r="J54" s="224"/>
      <c r="K54" s="224"/>
      <c r="L54" s="225"/>
      <c r="M54" s="222"/>
    </row>
  </sheetData>
  <mergeCells count="33">
    <mergeCell ref="E35:F35"/>
    <mergeCell ref="E36:F36"/>
    <mergeCell ref="B34:D34"/>
    <mergeCell ref="E26:F26"/>
    <mergeCell ref="E27:F27"/>
    <mergeCell ref="E28:F28"/>
    <mergeCell ref="E29:F29"/>
    <mergeCell ref="E30:F30"/>
    <mergeCell ref="E31:F31"/>
    <mergeCell ref="E32:F32"/>
    <mergeCell ref="E33:F33"/>
    <mergeCell ref="E34:F34"/>
    <mergeCell ref="A1:L1"/>
    <mergeCell ref="A3:L3"/>
    <mergeCell ref="C5:E5"/>
    <mergeCell ref="B2:K2"/>
    <mergeCell ref="D4:K4"/>
    <mergeCell ref="B52:H52"/>
    <mergeCell ref="J52:K52"/>
    <mergeCell ref="E6:K6"/>
    <mergeCell ref="B46:H46"/>
    <mergeCell ref="J46:K46"/>
    <mergeCell ref="B48:H48"/>
    <mergeCell ref="J48:K48"/>
    <mergeCell ref="B50:H50"/>
    <mergeCell ref="J50:K50"/>
    <mergeCell ref="A40:L40"/>
    <mergeCell ref="B24:K25"/>
    <mergeCell ref="A23:L23"/>
    <mergeCell ref="F7:G7"/>
    <mergeCell ref="A9:L9"/>
    <mergeCell ref="G10:K10"/>
    <mergeCell ref="B22:K22"/>
  </mergeCells>
  <dataValidations count="1">
    <dataValidation type="list" allowBlank="1" showInputMessage="1" showErrorMessage="1" sqref="D27:D33" xr:uid="{D52691F8-E8EC-492C-92D9-B735F0899A52}">
      <formula1>$I$127:$I$167</formula1>
    </dataValidation>
  </dataValidations>
  <printOptions horizontalCentered="1" verticalCentered="1"/>
  <pageMargins left="0.3" right="0.3" top="0.3" bottom="0.3" header="0.3" footer="0.3"/>
  <pageSetup scale="84"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6DD36-5B3E-46F0-97CD-284A461F43FE}">
  <sheetPr>
    <pageSetUpPr fitToPage="1"/>
  </sheetPr>
  <dimension ref="A1:N41"/>
  <sheetViews>
    <sheetView topLeftCell="A5" zoomScale="93" zoomScaleNormal="93" workbookViewId="0">
      <selection activeCell="M24" sqref="M24"/>
    </sheetView>
  </sheetViews>
  <sheetFormatPr defaultColWidth="8.7109375" defaultRowHeight="14.25" x14ac:dyDescent="0.2"/>
  <cols>
    <col min="1" max="1" width="1.5703125" style="9" customWidth="1"/>
    <col min="2" max="2" width="6.140625" style="1" customWidth="1"/>
    <col min="3" max="3" width="17" style="1" customWidth="1"/>
    <col min="4" max="4" width="11.42578125" style="1" customWidth="1"/>
    <col min="5" max="5" width="13.42578125" style="1" customWidth="1"/>
    <col min="6" max="6" width="6.85546875" style="1" customWidth="1"/>
    <col min="7" max="7" width="10.85546875" style="1" customWidth="1"/>
    <col min="8" max="8" width="13.140625" style="1" customWidth="1"/>
    <col min="9" max="9" width="12.42578125" style="1" customWidth="1"/>
    <col min="10" max="10" width="14.28515625" style="1" customWidth="1"/>
    <col min="11" max="11" width="13.5703125" style="1" customWidth="1"/>
    <col min="12" max="12" width="1.85546875" style="1" customWidth="1"/>
    <col min="13" max="13" width="10" style="9" customWidth="1"/>
    <col min="14" max="14" width="31.42578125" style="1" bestFit="1" customWidth="1"/>
    <col min="15" max="16384" width="8.7109375" style="1"/>
  </cols>
  <sheetData>
    <row r="1" spans="1:14" s="26" customFormat="1" ht="19.5" customHeight="1" x14ac:dyDescent="0.25">
      <c r="A1" s="348" t="s">
        <v>57</v>
      </c>
      <c r="B1" s="349"/>
      <c r="C1" s="349"/>
      <c r="D1" s="349"/>
      <c r="E1" s="349"/>
      <c r="F1" s="349"/>
      <c r="G1" s="349"/>
      <c r="H1" s="349"/>
      <c r="I1" s="349"/>
      <c r="J1" s="349"/>
      <c r="K1" s="349"/>
      <c r="L1" s="350"/>
      <c r="M1" s="25"/>
    </row>
    <row r="2" spans="1:14" ht="15" customHeight="1" thickBot="1" x14ac:dyDescent="0.25">
      <c r="A2" s="27"/>
      <c r="B2" s="327" t="s">
        <v>49</v>
      </c>
      <c r="C2" s="327"/>
      <c r="D2" s="327"/>
      <c r="E2" s="327"/>
      <c r="F2" s="327"/>
      <c r="G2" s="327"/>
      <c r="H2" s="327"/>
      <c r="I2" s="327"/>
      <c r="J2" s="327"/>
      <c r="K2" s="327"/>
      <c r="L2" s="28"/>
    </row>
    <row r="3" spans="1:14" ht="14.45" customHeight="1" thickBot="1" x14ac:dyDescent="0.25">
      <c r="A3" s="321" t="s">
        <v>36</v>
      </c>
      <c r="B3" s="322"/>
      <c r="C3" s="322"/>
      <c r="D3" s="322"/>
      <c r="E3" s="322"/>
      <c r="F3" s="322"/>
      <c r="G3" s="322"/>
      <c r="H3" s="322"/>
      <c r="I3" s="322"/>
      <c r="J3" s="322"/>
      <c r="K3" s="322"/>
      <c r="L3" s="323"/>
      <c r="M3" s="1"/>
    </row>
    <row r="4" spans="1:14" ht="21.95" customHeight="1" x14ac:dyDescent="0.2">
      <c r="A4" s="14"/>
      <c r="B4" s="55" t="s">
        <v>185</v>
      </c>
      <c r="C4" s="55"/>
      <c r="D4" s="353"/>
      <c r="E4" s="353"/>
      <c r="F4" s="353"/>
      <c r="G4" s="353"/>
      <c r="H4" s="353"/>
      <c r="I4" s="353"/>
      <c r="J4" s="353"/>
      <c r="K4" s="353"/>
      <c r="L4" s="3"/>
    </row>
    <row r="5" spans="1:14" ht="21.95" customHeight="1" x14ac:dyDescent="0.2">
      <c r="A5" s="29"/>
      <c r="B5" s="84" t="s">
        <v>25</v>
      </c>
      <c r="C5" s="326"/>
      <c r="D5" s="326"/>
      <c r="E5" s="326"/>
      <c r="F5" s="84"/>
      <c r="G5" s="84"/>
      <c r="H5" s="84" t="s">
        <v>26</v>
      </c>
      <c r="I5" s="56"/>
      <c r="J5" s="57"/>
      <c r="K5" s="84"/>
      <c r="L5" s="30"/>
    </row>
    <row r="6" spans="1:14" ht="21.95" customHeight="1" x14ac:dyDescent="0.2">
      <c r="A6" s="29"/>
      <c r="B6" s="84" t="s">
        <v>46</v>
      </c>
      <c r="C6" s="84"/>
      <c r="D6" s="263"/>
      <c r="E6" s="326"/>
      <c r="F6" s="326"/>
      <c r="G6" s="326"/>
      <c r="H6" s="326"/>
      <c r="I6" s="326"/>
      <c r="J6" s="326"/>
      <c r="K6" s="326"/>
      <c r="L6" s="30"/>
    </row>
    <row r="7" spans="1:14" ht="21.95" customHeight="1" x14ac:dyDescent="0.2">
      <c r="A7" s="29"/>
      <c r="B7" s="84" t="s">
        <v>0</v>
      </c>
      <c r="C7" s="84"/>
      <c r="D7" s="84"/>
      <c r="E7" s="23" t="s">
        <v>28</v>
      </c>
      <c r="F7" s="328"/>
      <c r="G7" s="328"/>
      <c r="H7" s="23" t="s">
        <v>29</v>
      </c>
      <c r="I7" s="56"/>
      <c r="J7" s="264"/>
      <c r="K7" s="24"/>
      <c r="L7" s="6"/>
    </row>
    <row r="8" spans="1:14" ht="6.95" customHeight="1" thickBot="1" x14ac:dyDescent="0.25">
      <c r="A8" s="27"/>
      <c r="B8" s="22"/>
      <c r="C8" s="22"/>
      <c r="D8" s="22"/>
      <c r="E8" s="22"/>
      <c r="F8" s="22"/>
      <c r="G8" s="22"/>
      <c r="H8" s="22"/>
      <c r="I8" s="22"/>
      <c r="J8" s="22"/>
      <c r="K8" s="22"/>
      <c r="L8" s="31"/>
    </row>
    <row r="9" spans="1:14" s="53" customFormat="1" ht="14.45" customHeight="1" thickBot="1" x14ac:dyDescent="0.3">
      <c r="A9" s="321" t="s">
        <v>58</v>
      </c>
      <c r="B9" s="322"/>
      <c r="C9" s="322"/>
      <c r="D9" s="322"/>
      <c r="E9" s="322"/>
      <c r="F9" s="322"/>
      <c r="G9" s="322"/>
      <c r="H9" s="322"/>
      <c r="I9" s="322"/>
      <c r="J9" s="322"/>
      <c r="K9" s="322"/>
      <c r="L9" s="323"/>
    </row>
    <row r="10" spans="1:14" s="53" customFormat="1" ht="14.45" customHeight="1" x14ac:dyDescent="0.25">
      <c r="A10" s="48"/>
      <c r="B10" s="324" t="s">
        <v>43</v>
      </c>
      <c r="C10" s="324"/>
      <c r="D10" s="324"/>
      <c r="E10" s="324"/>
      <c r="F10" s="324"/>
      <c r="G10" s="324"/>
      <c r="H10" s="324"/>
      <c r="I10" s="324"/>
      <c r="J10" s="324"/>
      <c r="K10" s="324"/>
      <c r="L10" s="52"/>
    </row>
    <row r="11" spans="1:14" s="53" customFormat="1" ht="16.5" customHeight="1" x14ac:dyDescent="0.25">
      <c r="A11" s="48"/>
      <c r="B11" s="325"/>
      <c r="C11" s="325"/>
      <c r="D11" s="325"/>
      <c r="E11" s="325"/>
      <c r="F11" s="325"/>
      <c r="G11" s="325"/>
      <c r="H11" s="325"/>
      <c r="I11" s="325"/>
      <c r="J11" s="325"/>
      <c r="K11" s="325"/>
      <c r="L11" s="52"/>
    </row>
    <row r="12" spans="1:14" s="53" customFormat="1" ht="26.1" customHeight="1" thickBot="1" x14ac:dyDescent="0.3">
      <c r="A12" s="48"/>
      <c r="B12" s="60" t="s">
        <v>7</v>
      </c>
      <c r="C12" s="80"/>
      <c r="D12" s="49"/>
      <c r="E12" s="351" t="s">
        <v>10</v>
      </c>
      <c r="F12" s="352"/>
      <c r="G12" s="170" t="s">
        <v>119</v>
      </c>
      <c r="H12" s="170" t="s">
        <v>44</v>
      </c>
      <c r="I12" s="170" t="s">
        <v>1</v>
      </c>
      <c r="J12" s="51" t="s">
        <v>45</v>
      </c>
      <c r="K12" s="170" t="s">
        <v>131</v>
      </c>
      <c r="L12" s="52"/>
    </row>
    <row r="13" spans="1:14" s="53" customFormat="1" ht="18" customHeight="1" x14ac:dyDescent="0.2">
      <c r="A13" s="48"/>
      <c r="B13" s="101" t="s">
        <v>12</v>
      </c>
      <c r="C13" s="102"/>
      <c r="D13" s="103"/>
      <c r="E13" s="342"/>
      <c r="F13" s="343"/>
      <c r="G13" s="237">
        <f>RATES!E5</f>
        <v>12.36</v>
      </c>
      <c r="H13" s="49"/>
      <c r="I13" s="49" t="s">
        <v>13</v>
      </c>
      <c r="J13" s="94">
        <f>H13*G13</f>
        <v>0</v>
      </c>
      <c r="K13" s="94">
        <v>0</v>
      </c>
      <c r="L13" s="52"/>
      <c r="N13" s="277" t="s">
        <v>206</v>
      </c>
    </row>
    <row r="14" spans="1:14" s="53" customFormat="1" ht="18" customHeight="1" x14ac:dyDescent="0.2">
      <c r="A14" s="48"/>
      <c r="B14" s="101" t="s">
        <v>12</v>
      </c>
      <c r="C14" s="102"/>
      <c r="D14" s="103"/>
      <c r="E14" s="342"/>
      <c r="F14" s="343"/>
      <c r="G14" s="237">
        <f>RATES!E5</f>
        <v>12.36</v>
      </c>
      <c r="H14" s="49"/>
      <c r="I14" s="49" t="s">
        <v>13</v>
      </c>
      <c r="J14" s="94">
        <f t="shared" ref="J14:J25" si="0">H14*G14</f>
        <v>0</v>
      </c>
      <c r="K14" s="94">
        <v>0</v>
      </c>
      <c r="L14" s="52"/>
      <c r="N14" s="282" t="s">
        <v>207</v>
      </c>
    </row>
    <row r="15" spans="1:14" s="53" customFormat="1" ht="18" customHeight="1" thickBot="1" x14ac:dyDescent="0.25">
      <c r="A15" s="48"/>
      <c r="B15" s="101" t="s">
        <v>14</v>
      </c>
      <c r="C15" s="102"/>
      <c r="D15" s="103"/>
      <c r="E15" s="342"/>
      <c r="F15" s="343"/>
      <c r="G15" s="237">
        <f>IF(I5=RATES!F10,RATES!G6,(IF(I5=RATES!G10,RATES!H6,(IF(I5=RATES!H10,RATES!I6,(IF(I5=RATES!I10,RATES!J6,(IF(I5=RATES!J10,RATES!K6,0)))))))))</f>
        <v>0</v>
      </c>
      <c r="H15" s="49"/>
      <c r="I15" s="49" t="s">
        <v>13</v>
      </c>
      <c r="J15" s="94">
        <f t="shared" si="0"/>
        <v>0</v>
      </c>
      <c r="K15" s="94">
        <v>0</v>
      </c>
      <c r="L15" s="52"/>
      <c r="N15" s="278" t="s">
        <v>208</v>
      </c>
    </row>
    <row r="16" spans="1:14" s="53" customFormat="1" ht="18" customHeight="1" x14ac:dyDescent="0.25">
      <c r="A16" s="48"/>
      <c r="B16" s="101" t="s">
        <v>14</v>
      </c>
      <c r="C16" s="102"/>
      <c r="D16" s="103"/>
      <c r="E16" s="342"/>
      <c r="F16" s="343"/>
      <c r="G16" s="237">
        <f>IF(I5=RATES!F10,RATES!F6,(IF(I5=RATES!G10,RATES!G6,(IF(I5=RATES!H10,RATES!H6,(IF(I5=RATES!I10,RATES!I6,(IF(I5=RATES!J10,RATES!J6,0)))))))))</f>
        <v>0</v>
      </c>
      <c r="H16" s="49"/>
      <c r="I16" s="49" t="s">
        <v>13</v>
      </c>
      <c r="J16" s="94">
        <f t="shared" si="0"/>
        <v>0</v>
      </c>
      <c r="K16" s="94">
        <v>0</v>
      </c>
      <c r="L16" s="52"/>
    </row>
    <row r="17" spans="1:14" s="53" customFormat="1" ht="18" customHeight="1" thickBot="1" x14ac:dyDescent="0.3">
      <c r="A17" s="48"/>
      <c r="B17" s="172" t="s">
        <v>37</v>
      </c>
      <c r="C17" s="92"/>
      <c r="D17" s="93"/>
      <c r="E17" s="342"/>
      <c r="F17" s="343"/>
      <c r="G17" s="243">
        <f>RATES!D30</f>
        <v>21.2</v>
      </c>
      <c r="H17" s="49"/>
      <c r="I17" s="49" t="s">
        <v>8</v>
      </c>
      <c r="J17" s="94">
        <f t="shared" si="0"/>
        <v>0</v>
      </c>
      <c r="K17" s="94">
        <v>0</v>
      </c>
      <c r="L17" s="52"/>
    </row>
    <row r="18" spans="1:14" s="53" customFormat="1" ht="18" customHeight="1" x14ac:dyDescent="0.25">
      <c r="A18" s="48"/>
      <c r="B18" s="172" t="s">
        <v>37</v>
      </c>
      <c r="C18" s="92"/>
      <c r="D18" s="95"/>
      <c r="E18" s="342"/>
      <c r="F18" s="343"/>
      <c r="G18" s="243">
        <f>G17</f>
        <v>21.2</v>
      </c>
      <c r="H18" s="96"/>
      <c r="I18" s="49" t="s">
        <v>8</v>
      </c>
      <c r="J18" s="94">
        <f t="shared" si="0"/>
        <v>0</v>
      </c>
      <c r="K18" s="94">
        <v>0</v>
      </c>
      <c r="L18" s="52"/>
      <c r="N18" s="279" t="s">
        <v>197</v>
      </c>
    </row>
    <row r="19" spans="1:14" s="100" customFormat="1" ht="18" customHeight="1" thickBot="1" x14ac:dyDescent="0.3">
      <c r="A19" s="97"/>
      <c r="B19" s="172" t="s">
        <v>11</v>
      </c>
      <c r="C19" s="92"/>
      <c r="D19" s="98"/>
      <c r="E19" s="342"/>
      <c r="F19" s="343"/>
      <c r="G19" s="243">
        <v>1</v>
      </c>
      <c r="H19" s="49"/>
      <c r="I19" s="49" t="s">
        <v>38</v>
      </c>
      <c r="J19" s="94">
        <f t="shared" si="0"/>
        <v>0</v>
      </c>
      <c r="K19" s="94">
        <v>0</v>
      </c>
      <c r="L19" s="99"/>
      <c r="N19" s="281" t="s">
        <v>198</v>
      </c>
    </row>
    <row r="20" spans="1:14" s="53" customFormat="1" ht="18" customHeight="1" x14ac:dyDescent="0.25">
      <c r="A20" s="48"/>
      <c r="B20" s="356" t="s">
        <v>155</v>
      </c>
      <c r="C20" s="356"/>
      <c r="D20" s="356"/>
      <c r="E20" s="342"/>
      <c r="F20" s="343"/>
      <c r="G20" s="242">
        <v>1</v>
      </c>
      <c r="H20" s="49"/>
      <c r="I20" s="87" t="s">
        <v>38</v>
      </c>
      <c r="J20" s="94">
        <f t="shared" si="0"/>
        <v>0</v>
      </c>
      <c r="K20" s="88">
        <v>0</v>
      </c>
      <c r="L20" s="52"/>
    </row>
    <row r="21" spans="1:14" s="53" customFormat="1" ht="18" customHeight="1" thickBot="1" x14ac:dyDescent="0.3">
      <c r="A21" s="48"/>
      <c r="B21" s="356" t="s">
        <v>157</v>
      </c>
      <c r="C21" s="356"/>
      <c r="D21" s="356"/>
      <c r="E21" s="342"/>
      <c r="F21" s="343"/>
      <c r="G21" s="242">
        <v>1</v>
      </c>
      <c r="H21" s="49"/>
      <c r="I21" s="87" t="s">
        <v>38</v>
      </c>
      <c r="J21" s="94">
        <f t="shared" si="0"/>
        <v>0</v>
      </c>
      <c r="K21" s="89">
        <v>0</v>
      </c>
      <c r="L21" s="52"/>
    </row>
    <row r="22" spans="1:14" s="53" customFormat="1" ht="18" customHeight="1" x14ac:dyDescent="0.25">
      <c r="A22" s="48"/>
      <c r="B22" s="356" t="s">
        <v>157</v>
      </c>
      <c r="C22" s="356"/>
      <c r="D22" s="356"/>
      <c r="E22" s="342"/>
      <c r="F22" s="343"/>
      <c r="G22" s="242">
        <v>1</v>
      </c>
      <c r="H22" s="49"/>
      <c r="I22" s="87" t="s">
        <v>38</v>
      </c>
      <c r="J22" s="94">
        <f t="shared" si="0"/>
        <v>0</v>
      </c>
      <c r="K22" s="89">
        <v>0</v>
      </c>
      <c r="L22" s="52"/>
      <c r="N22" s="279" t="s">
        <v>200</v>
      </c>
    </row>
    <row r="23" spans="1:14" s="53" customFormat="1" ht="18" customHeight="1" x14ac:dyDescent="0.25">
      <c r="A23" s="48"/>
      <c r="B23" s="337" t="s">
        <v>82</v>
      </c>
      <c r="C23" s="338"/>
      <c r="D23" s="339"/>
      <c r="E23" s="342"/>
      <c r="F23" s="343"/>
      <c r="G23" s="242">
        <f>RATES!E7</f>
        <v>11.28</v>
      </c>
      <c r="H23" s="49"/>
      <c r="I23" s="49" t="s">
        <v>13</v>
      </c>
      <c r="J23" s="94">
        <f t="shared" si="0"/>
        <v>0</v>
      </c>
      <c r="K23" s="94">
        <v>0</v>
      </c>
      <c r="L23" s="52"/>
      <c r="N23" s="280" t="s">
        <v>201</v>
      </c>
    </row>
    <row r="24" spans="1:14" s="53" customFormat="1" ht="18" customHeight="1" x14ac:dyDescent="0.25">
      <c r="A24" s="48"/>
      <c r="B24" s="337" t="s">
        <v>156</v>
      </c>
      <c r="C24" s="338"/>
      <c r="D24" s="339"/>
      <c r="E24" s="342"/>
      <c r="F24" s="343"/>
      <c r="G24" s="242">
        <f>RATES!D8</f>
        <v>406.08</v>
      </c>
      <c r="H24" s="49"/>
      <c r="I24" s="49" t="s">
        <v>181</v>
      </c>
      <c r="J24" s="94">
        <f t="shared" si="0"/>
        <v>0</v>
      </c>
      <c r="K24" s="94">
        <v>0</v>
      </c>
      <c r="L24" s="52"/>
      <c r="N24" s="280" t="s">
        <v>202</v>
      </c>
    </row>
    <row r="25" spans="1:14" s="53" customFormat="1" ht="18" customHeight="1" thickBot="1" x14ac:dyDescent="0.3">
      <c r="A25" s="48"/>
      <c r="B25" s="337" t="s">
        <v>180</v>
      </c>
      <c r="C25" s="338"/>
      <c r="D25" s="339"/>
      <c r="E25" s="342"/>
      <c r="F25" s="343"/>
      <c r="G25" s="242">
        <v>28.94</v>
      </c>
      <c r="H25" s="49"/>
      <c r="I25" s="49" t="s">
        <v>181</v>
      </c>
      <c r="J25" s="94">
        <f t="shared" si="0"/>
        <v>0</v>
      </c>
      <c r="K25" s="94">
        <v>0</v>
      </c>
      <c r="L25" s="52"/>
      <c r="N25" s="281" t="s">
        <v>203</v>
      </c>
    </row>
    <row r="26" spans="1:14" s="53" customFormat="1" ht="6.95" customHeight="1" thickBot="1" x14ac:dyDescent="0.3">
      <c r="A26" s="48"/>
      <c r="B26" s="90"/>
      <c r="C26" s="90"/>
      <c r="D26" s="90"/>
      <c r="E26" s="180"/>
      <c r="F26" s="180"/>
      <c r="G26" s="180"/>
      <c r="H26" s="180"/>
      <c r="I26" s="180"/>
      <c r="J26" s="153"/>
      <c r="K26" s="153"/>
      <c r="L26" s="52"/>
    </row>
    <row r="27" spans="1:14" s="53" customFormat="1" ht="17.45" customHeight="1" thickBot="1" x14ac:dyDescent="0.3">
      <c r="A27" s="48"/>
      <c r="B27" s="199" t="s">
        <v>154</v>
      </c>
      <c r="C27" s="200"/>
      <c r="D27" s="200"/>
      <c r="E27" s="200"/>
      <c r="F27" s="200"/>
      <c r="G27" s="200"/>
      <c r="H27" s="208"/>
      <c r="I27" s="192" t="s">
        <v>59</v>
      </c>
      <c r="J27" s="209">
        <f>SUM(J13:J25)</f>
        <v>0</v>
      </c>
      <c r="K27" s="209">
        <f>SUM(K13:K25)</f>
        <v>0</v>
      </c>
      <c r="L27" s="52"/>
    </row>
    <row r="28" spans="1:14" s="53" customFormat="1" ht="5.0999999999999996" customHeight="1" thickBot="1" x14ac:dyDescent="0.3">
      <c r="A28" s="48"/>
      <c r="B28" s="200"/>
      <c r="C28" s="200"/>
      <c r="D28" s="200"/>
      <c r="E28" s="200"/>
      <c r="F28" s="200"/>
      <c r="G28" s="200"/>
      <c r="H28" s="208"/>
      <c r="I28" s="192"/>
      <c r="J28" s="210"/>
      <c r="K28" s="211"/>
      <c r="L28" s="52"/>
    </row>
    <row r="29" spans="1:14" s="53" customFormat="1" ht="14.45" customHeight="1" thickBot="1" x14ac:dyDescent="0.3">
      <c r="A29" s="321" t="s">
        <v>42</v>
      </c>
      <c r="B29" s="322"/>
      <c r="C29" s="322"/>
      <c r="D29" s="322"/>
      <c r="E29" s="322"/>
      <c r="F29" s="322"/>
      <c r="G29" s="322"/>
      <c r="H29" s="322"/>
      <c r="I29" s="322"/>
      <c r="J29" s="322"/>
      <c r="K29" s="322"/>
      <c r="L29" s="323"/>
    </row>
    <row r="30" spans="1:14" s="53" customFormat="1" ht="15" thickBot="1" x14ac:dyDescent="0.3">
      <c r="A30" s="48"/>
      <c r="B30" s="200"/>
      <c r="C30" s="200"/>
      <c r="D30" s="200"/>
      <c r="E30" s="200"/>
      <c r="F30" s="200"/>
      <c r="G30" s="200"/>
      <c r="H30" s="208"/>
      <c r="I30" s="186"/>
      <c r="J30" s="227" t="s">
        <v>60</v>
      </c>
      <c r="K30" s="228" t="s">
        <v>61</v>
      </c>
      <c r="L30" s="52"/>
    </row>
    <row r="31" spans="1:14" s="53" customFormat="1" ht="15" thickBot="1" x14ac:dyDescent="0.3">
      <c r="A31" s="48"/>
      <c r="B31" s="200"/>
      <c r="C31" s="200"/>
      <c r="D31" s="200"/>
      <c r="E31" s="200"/>
      <c r="F31" s="200"/>
      <c r="G31" s="200"/>
      <c r="I31" s="192" t="s">
        <v>17</v>
      </c>
      <c r="J31" s="201">
        <f>J27</f>
        <v>0</v>
      </c>
      <c r="K31" s="201">
        <f>K27</f>
        <v>0</v>
      </c>
      <c r="L31" s="52"/>
    </row>
    <row r="32" spans="1:14" ht="6.6" customHeight="1" x14ac:dyDescent="0.2">
      <c r="A32" s="29"/>
      <c r="B32" s="35"/>
      <c r="C32" s="35"/>
      <c r="D32" s="35"/>
      <c r="E32" s="35"/>
      <c r="F32" s="35"/>
      <c r="G32" s="35"/>
      <c r="H32" s="12"/>
      <c r="I32" s="12"/>
      <c r="J32" s="74"/>
      <c r="K32" s="74"/>
      <c r="L32" s="6"/>
      <c r="M32" s="1"/>
    </row>
    <row r="33" spans="1:13" ht="24.95" customHeight="1" thickBot="1" x14ac:dyDescent="0.25">
      <c r="A33" s="29"/>
      <c r="B33" s="354"/>
      <c r="C33" s="354"/>
      <c r="D33" s="354"/>
      <c r="E33" s="354"/>
      <c r="F33" s="354"/>
      <c r="G33" s="354"/>
      <c r="H33" s="354"/>
      <c r="J33" s="333"/>
      <c r="K33" s="333"/>
      <c r="L33" s="6"/>
      <c r="M33" s="1"/>
    </row>
    <row r="34" spans="1:13" x14ac:dyDescent="0.2">
      <c r="A34" s="29"/>
      <c r="B34" s="44" t="s">
        <v>18</v>
      </c>
      <c r="C34" s="38"/>
      <c r="D34" s="37"/>
      <c r="E34" s="9"/>
      <c r="F34" s="9"/>
      <c r="G34" s="40"/>
      <c r="H34" s="9"/>
      <c r="J34" s="44" t="s">
        <v>19</v>
      </c>
      <c r="K34" s="9"/>
      <c r="L34" s="6"/>
      <c r="M34" s="1"/>
    </row>
    <row r="35" spans="1:13" ht="24.95" customHeight="1" thickBot="1" x14ac:dyDescent="0.25">
      <c r="A35" s="29"/>
      <c r="B35" s="354"/>
      <c r="C35" s="354"/>
      <c r="D35" s="354"/>
      <c r="E35" s="354"/>
      <c r="F35" s="354"/>
      <c r="G35" s="354"/>
      <c r="H35" s="354"/>
      <c r="J35" s="355"/>
      <c r="K35" s="355"/>
      <c r="L35" s="6"/>
      <c r="M35" s="1"/>
    </row>
    <row r="36" spans="1:13" x14ac:dyDescent="0.2">
      <c r="A36" s="29"/>
      <c r="B36" s="44" t="s">
        <v>20</v>
      </c>
      <c r="C36" s="39"/>
      <c r="D36" s="39"/>
      <c r="E36" s="39"/>
      <c r="F36" s="39"/>
      <c r="G36" s="39"/>
      <c r="H36" s="9"/>
      <c r="J36" s="44" t="s">
        <v>19</v>
      </c>
      <c r="K36" s="9"/>
      <c r="L36" s="6"/>
      <c r="M36" s="1"/>
    </row>
    <row r="37" spans="1:13" ht="24.95" customHeight="1" thickBot="1" x14ac:dyDescent="0.25">
      <c r="A37" s="29"/>
      <c r="B37" s="354"/>
      <c r="C37" s="354"/>
      <c r="D37" s="354"/>
      <c r="E37" s="354"/>
      <c r="F37" s="354"/>
      <c r="G37" s="354"/>
      <c r="H37" s="354"/>
      <c r="J37" s="332"/>
      <c r="K37" s="332"/>
      <c r="L37" s="6"/>
      <c r="M37" s="1"/>
    </row>
    <row r="38" spans="1:13" x14ac:dyDescent="0.2">
      <c r="A38" s="29"/>
      <c r="B38" s="44" t="s">
        <v>21</v>
      </c>
      <c r="C38" s="39"/>
      <c r="D38" s="39"/>
      <c r="E38" s="39"/>
      <c r="F38" s="39"/>
      <c r="G38" s="39"/>
      <c r="H38" s="9"/>
      <c r="J38" s="44" t="s">
        <v>19</v>
      </c>
      <c r="K38" s="9"/>
      <c r="L38" s="6"/>
      <c r="M38" s="1"/>
    </row>
    <row r="39" spans="1:13" ht="24.95" customHeight="1" thickBot="1" x14ac:dyDescent="0.25">
      <c r="A39" s="29"/>
      <c r="B39" s="354"/>
      <c r="C39" s="354"/>
      <c r="D39" s="354"/>
      <c r="E39" s="354"/>
      <c r="F39" s="354"/>
      <c r="G39" s="354"/>
      <c r="H39" s="354"/>
      <c r="J39" s="355"/>
      <c r="K39" s="355"/>
      <c r="L39" s="6"/>
      <c r="M39" s="1"/>
    </row>
    <row r="40" spans="1:13" x14ac:dyDescent="0.2">
      <c r="A40" s="29"/>
      <c r="B40" s="44" t="s">
        <v>22</v>
      </c>
      <c r="C40" s="39"/>
      <c r="D40" s="39"/>
      <c r="E40" s="39"/>
      <c r="F40" s="39"/>
      <c r="G40" s="39"/>
      <c r="H40" s="9"/>
      <c r="J40" s="44" t="s">
        <v>19</v>
      </c>
      <c r="K40" s="9"/>
      <c r="L40" s="6"/>
      <c r="M40" s="1"/>
    </row>
    <row r="41" spans="1:13" ht="5.0999999999999996" customHeight="1" thickBot="1" x14ac:dyDescent="0.25">
      <c r="A41" s="27"/>
      <c r="B41" s="2"/>
      <c r="C41" s="2"/>
      <c r="D41" s="2"/>
      <c r="E41" s="2"/>
      <c r="F41" s="2"/>
      <c r="G41" s="2"/>
      <c r="H41" s="2"/>
      <c r="I41" s="2"/>
      <c r="J41" s="2"/>
      <c r="K41" s="2"/>
      <c r="L41" s="41"/>
    </row>
  </sheetData>
  <mergeCells count="38">
    <mergeCell ref="B39:H39"/>
    <mergeCell ref="J39:K39"/>
    <mergeCell ref="B20:D20"/>
    <mergeCell ref="B22:D22"/>
    <mergeCell ref="B37:H37"/>
    <mergeCell ref="J37:K37"/>
    <mergeCell ref="E20:F20"/>
    <mergeCell ref="E21:F21"/>
    <mergeCell ref="E22:F22"/>
    <mergeCell ref="E23:F23"/>
    <mergeCell ref="E24:F24"/>
    <mergeCell ref="B21:D21"/>
    <mergeCell ref="B33:H33"/>
    <mergeCell ref="J33:K33"/>
    <mergeCell ref="B35:H35"/>
    <mergeCell ref="J35:K35"/>
    <mergeCell ref="A29:L29"/>
    <mergeCell ref="B24:D24"/>
    <mergeCell ref="B23:D23"/>
    <mergeCell ref="B10:K11"/>
    <mergeCell ref="E12:F12"/>
    <mergeCell ref="E13:F13"/>
    <mergeCell ref="E14:F14"/>
    <mergeCell ref="E15:F15"/>
    <mergeCell ref="E16:F16"/>
    <mergeCell ref="E17:F17"/>
    <mergeCell ref="E18:F18"/>
    <mergeCell ref="E19:F19"/>
    <mergeCell ref="B25:D25"/>
    <mergeCell ref="E25:F25"/>
    <mergeCell ref="F7:G7"/>
    <mergeCell ref="A9:L9"/>
    <mergeCell ref="A1:L1"/>
    <mergeCell ref="B2:K2"/>
    <mergeCell ref="A3:L3"/>
    <mergeCell ref="C5:E5"/>
    <mergeCell ref="E6:K6"/>
    <mergeCell ref="D4:K4"/>
  </mergeCells>
  <phoneticPr fontId="17" type="noConversion"/>
  <dataValidations disablePrompts="1" count="1">
    <dataValidation type="list" allowBlank="1" showInputMessage="1" showErrorMessage="1" sqref="D13:D19" xr:uid="{C0669D46-9373-4CDE-92E4-E3BEE352DF1B}">
      <formula1>$I$114:$I$154</formula1>
    </dataValidation>
  </dataValidations>
  <printOptions horizontalCentered="1"/>
  <pageMargins left="0.3" right="0.3" top="0.5" bottom="0.5" header="0.3" footer="0.3"/>
  <pageSetup scale="83" fitToHeight="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6971E-E8F5-476E-8DBE-ACC9B8B7F1EE}">
  <sheetPr>
    <pageSetUpPr fitToPage="1"/>
  </sheetPr>
  <dimension ref="A1:N60"/>
  <sheetViews>
    <sheetView topLeftCell="A13" workbookViewId="0">
      <selection activeCell="B29" sqref="B29:E29"/>
    </sheetView>
  </sheetViews>
  <sheetFormatPr defaultColWidth="8.7109375" defaultRowHeight="14.25" x14ac:dyDescent="0.2"/>
  <cols>
    <col min="1" max="1" width="1.5703125" style="9" customWidth="1"/>
    <col min="2" max="2" width="6.140625" style="1" customWidth="1"/>
    <col min="3" max="3" width="9.42578125" style="1" customWidth="1"/>
    <col min="4" max="4" width="12.140625" style="1" customWidth="1"/>
    <col min="5" max="5" width="13.42578125" style="1" customWidth="1"/>
    <col min="6" max="6" width="6.85546875" style="1" customWidth="1"/>
    <col min="7" max="7" width="4" style="1" customWidth="1"/>
    <col min="8" max="8" width="13.140625" style="1" customWidth="1"/>
    <col min="9" max="9" width="12.42578125" style="1" customWidth="1"/>
    <col min="10" max="10" width="14.140625" style="1" customWidth="1"/>
    <col min="11" max="11" width="12.42578125" style="1" customWidth="1"/>
    <col min="12" max="12" width="1.85546875" style="1" customWidth="1"/>
    <col min="13" max="13" width="10" style="9" customWidth="1"/>
    <col min="14" max="14" width="29.5703125" style="1" bestFit="1" customWidth="1"/>
    <col min="15" max="16384" width="8.7109375" style="1"/>
  </cols>
  <sheetData>
    <row r="1" spans="1:13" s="26" customFormat="1" ht="19.5" customHeight="1" x14ac:dyDescent="0.25">
      <c r="A1" s="348" t="s">
        <v>108</v>
      </c>
      <c r="B1" s="349"/>
      <c r="C1" s="349"/>
      <c r="D1" s="349"/>
      <c r="E1" s="349"/>
      <c r="F1" s="349"/>
      <c r="G1" s="349"/>
      <c r="H1" s="349"/>
      <c r="I1" s="349"/>
      <c r="J1" s="349"/>
      <c r="K1" s="349"/>
      <c r="L1" s="350"/>
      <c r="M1" s="25"/>
    </row>
    <row r="2" spans="1:13" s="9" customFormat="1" ht="15" customHeight="1" x14ac:dyDescent="0.2">
      <c r="A2" s="29"/>
      <c r="B2" s="357" t="s">
        <v>49</v>
      </c>
      <c r="C2" s="357"/>
      <c r="D2" s="357"/>
      <c r="E2" s="357"/>
      <c r="F2" s="357"/>
      <c r="G2" s="357"/>
      <c r="H2" s="357"/>
      <c r="I2" s="357"/>
      <c r="J2" s="357"/>
      <c r="K2" s="357"/>
      <c r="L2" s="144"/>
    </row>
    <row r="3" spans="1:13" ht="30" customHeight="1" thickBot="1" x14ac:dyDescent="0.25">
      <c r="A3" s="27"/>
      <c r="B3" s="358" t="s">
        <v>109</v>
      </c>
      <c r="C3" s="358"/>
      <c r="D3" s="358"/>
      <c r="E3" s="358"/>
      <c r="F3" s="358"/>
      <c r="G3" s="358"/>
      <c r="H3" s="358"/>
      <c r="I3" s="358"/>
      <c r="J3" s="358"/>
      <c r="K3" s="358"/>
      <c r="L3" s="28"/>
    </row>
    <row r="4" spans="1:13" ht="14.45" customHeight="1" thickBot="1" x14ac:dyDescent="0.25">
      <c r="A4" s="321" t="s">
        <v>36</v>
      </c>
      <c r="B4" s="322"/>
      <c r="C4" s="322"/>
      <c r="D4" s="322"/>
      <c r="E4" s="322"/>
      <c r="F4" s="322"/>
      <c r="G4" s="322"/>
      <c r="H4" s="322"/>
      <c r="I4" s="322"/>
      <c r="J4" s="322"/>
      <c r="K4" s="322"/>
      <c r="L4" s="323"/>
      <c r="M4" s="1"/>
    </row>
    <row r="5" spans="1:13" ht="15.95" customHeight="1" x14ac:dyDescent="0.2">
      <c r="A5" s="14"/>
      <c r="B5" s="55" t="s">
        <v>185</v>
      </c>
      <c r="C5" s="55"/>
      <c r="D5" s="353"/>
      <c r="E5" s="353"/>
      <c r="F5" s="353"/>
      <c r="G5" s="353"/>
      <c r="H5" s="353"/>
      <c r="I5" s="353"/>
      <c r="J5" s="353"/>
      <c r="K5" s="353"/>
      <c r="L5" s="3"/>
    </row>
    <row r="6" spans="1:13" ht="15.95" customHeight="1" x14ac:dyDescent="0.2">
      <c r="A6" s="29"/>
      <c r="B6" s="84" t="s">
        <v>25</v>
      </c>
      <c r="C6" s="326"/>
      <c r="D6" s="326"/>
      <c r="E6" s="326"/>
      <c r="F6" s="84"/>
      <c r="G6" s="84"/>
      <c r="H6" s="84" t="s">
        <v>26</v>
      </c>
      <c r="I6" s="56"/>
      <c r="J6" s="57"/>
      <c r="K6" s="84"/>
      <c r="L6" s="30"/>
    </row>
    <row r="7" spans="1:13" ht="15.95" customHeight="1" x14ac:dyDescent="0.2">
      <c r="A7" s="29"/>
      <c r="B7" s="84" t="s">
        <v>46</v>
      </c>
      <c r="C7" s="84"/>
      <c r="D7" s="10"/>
      <c r="E7" s="326"/>
      <c r="F7" s="326"/>
      <c r="G7" s="326"/>
      <c r="H7" s="326"/>
      <c r="I7" s="326"/>
      <c r="J7" s="326"/>
      <c r="K7" s="326"/>
      <c r="L7" s="30"/>
    </row>
    <row r="8" spans="1:13" ht="15.95" customHeight="1" x14ac:dyDescent="0.2">
      <c r="A8" s="29"/>
      <c r="B8" s="84" t="s">
        <v>0</v>
      </c>
      <c r="C8" s="84"/>
      <c r="D8" s="84"/>
      <c r="E8" s="23" t="s">
        <v>28</v>
      </c>
      <c r="F8" s="328"/>
      <c r="G8" s="328"/>
      <c r="H8" s="23" t="s">
        <v>29</v>
      </c>
      <c r="I8" s="56"/>
      <c r="J8" s="24"/>
      <c r="K8" s="24"/>
      <c r="L8" s="6"/>
    </row>
    <row r="9" spans="1:13" ht="6.95" customHeight="1" thickBot="1" x14ac:dyDescent="0.25">
      <c r="A9" s="27"/>
      <c r="B9" s="22"/>
      <c r="C9" s="22"/>
      <c r="D9" s="22"/>
      <c r="E9" s="22"/>
      <c r="F9" s="22"/>
      <c r="G9" s="22"/>
      <c r="H9" s="22"/>
      <c r="I9" s="22"/>
      <c r="J9" s="22"/>
      <c r="K9" s="22"/>
      <c r="L9" s="31"/>
    </row>
    <row r="10" spans="1:13" ht="14.45" customHeight="1" thickBot="1" x14ac:dyDescent="0.25">
      <c r="A10" s="321" t="s">
        <v>117</v>
      </c>
      <c r="B10" s="322"/>
      <c r="C10" s="322"/>
      <c r="D10" s="322"/>
      <c r="E10" s="322"/>
      <c r="F10" s="322"/>
      <c r="G10" s="322"/>
      <c r="H10" s="322"/>
      <c r="I10" s="322"/>
      <c r="J10" s="322"/>
      <c r="K10" s="322"/>
      <c r="L10" s="323"/>
      <c r="M10" s="1"/>
    </row>
    <row r="11" spans="1:13" ht="18" customHeight="1" x14ac:dyDescent="0.2">
      <c r="A11" s="29"/>
      <c r="B11" s="10" t="s">
        <v>110</v>
      </c>
      <c r="C11" s="10"/>
      <c r="D11" s="10"/>
      <c r="E11" s="10"/>
      <c r="F11" s="353"/>
      <c r="G11" s="353"/>
      <c r="H11" s="353"/>
      <c r="I11" s="353"/>
      <c r="J11" s="353"/>
      <c r="K11" s="353"/>
      <c r="L11" s="30"/>
    </row>
    <row r="12" spans="1:13" ht="6" customHeight="1" x14ac:dyDescent="0.2">
      <c r="A12" s="29"/>
      <c r="B12" s="10"/>
      <c r="C12" s="10"/>
      <c r="D12" s="10"/>
      <c r="E12" s="10"/>
      <c r="F12" s="10"/>
      <c r="G12" s="10"/>
      <c r="H12" s="10"/>
      <c r="I12" s="10"/>
      <c r="J12" s="10"/>
      <c r="K12" s="10"/>
      <c r="L12" s="30"/>
    </row>
    <row r="13" spans="1:13" ht="28.5" x14ac:dyDescent="0.2">
      <c r="A13" s="29"/>
      <c r="B13" s="148" t="s">
        <v>114</v>
      </c>
      <c r="C13" s="147"/>
      <c r="D13" s="147"/>
      <c r="E13" s="147"/>
      <c r="F13" s="362" t="s">
        <v>119</v>
      </c>
      <c r="G13" s="363"/>
      <c r="H13" s="145" t="s">
        <v>44</v>
      </c>
      <c r="I13" s="145" t="s">
        <v>1</v>
      </c>
      <c r="J13" s="146" t="s">
        <v>45</v>
      </c>
      <c r="K13" s="145" t="s">
        <v>40</v>
      </c>
      <c r="L13" s="6"/>
      <c r="M13" s="1"/>
    </row>
    <row r="14" spans="1:13" s="53" customFormat="1" ht="16.5" customHeight="1" x14ac:dyDescent="0.25">
      <c r="A14" s="48"/>
      <c r="B14" s="229" t="s">
        <v>112</v>
      </c>
      <c r="C14" s="230"/>
      <c r="D14" s="230"/>
      <c r="E14" s="230"/>
      <c r="F14" s="364">
        <v>197.88</v>
      </c>
      <c r="G14" s="364"/>
      <c r="H14" s="49">
        <v>12</v>
      </c>
      <c r="I14" s="49" t="s">
        <v>103</v>
      </c>
      <c r="J14" s="94">
        <f>H14*197.88</f>
        <v>2374.56</v>
      </c>
      <c r="K14" s="94">
        <v>0</v>
      </c>
      <c r="L14" s="52"/>
    </row>
    <row r="15" spans="1:13" s="53" customFormat="1" ht="16.5" customHeight="1" x14ac:dyDescent="0.25">
      <c r="A15" s="48"/>
      <c r="B15" s="229" t="s">
        <v>113</v>
      </c>
      <c r="C15" s="230"/>
      <c r="D15" s="230"/>
      <c r="E15" s="230"/>
      <c r="F15" s="364">
        <f>F23</f>
        <v>15.99</v>
      </c>
      <c r="G15" s="364"/>
      <c r="H15" s="49">
        <f>108+84</f>
        <v>192</v>
      </c>
      <c r="I15" s="49" t="s">
        <v>60</v>
      </c>
      <c r="J15" s="94">
        <f>H15*15.99</f>
        <v>3070.08</v>
      </c>
      <c r="K15" s="94">
        <v>0</v>
      </c>
      <c r="L15" s="52"/>
    </row>
    <row r="16" spans="1:13" ht="9.9499999999999993" customHeight="1" thickBot="1" x14ac:dyDescent="0.25">
      <c r="A16" s="29"/>
      <c r="B16" s="9"/>
      <c r="C16" s="10"/>
      <c r="D16" s="10"/>
      <c r="E16" s="84"/>
      <c r="F16" s="84"/>
      <c r="G16" s="84"/>
      <c r="H16" s="84"/>
      <c r="I16" s="16"/>
      <c r="J16" s="77"/>
      <c r="K16" s="77"/>
      <c r="L16" s="6"/>
      <c r="M16" s="1"/>
    </row>
    <row r="17" spans="1:14" ht="15" customHeight="1" thickBot="1" x14ac:dyDescent="0.25">
      <c r="A17" s="29"/>
      <c r="B17" s="35"/>
      <c r="C17" s="35"/>
      <c r="D17" s="35"/>
      <c r="E17" s="35"/>
      <c r="F17" s="35"/>
      <c r="G17" s="35"/>
      <c r="I17" s="45" t="s">
        <v>16</v>
      </c>
      <c r="J17" s="75">
        <f>SUM(J14:J15)</f>
        <v>5444.6399999999994</v>
      </c>
      <c r="K17" s="75">
        <f>SUM(K14:K15)</f>
        <v>0</v>
      </c>
      <c r="L17" s="6"/>
      <c r="M17" s="1"/>
    </row>
    <row r="18" spans="1:14" ht="8.1" customHeight="1" thickBot="1" x14ac:dyDescent="0.25">
      <c r="A18" s="29"/>
      <c r="B18" s="347"/>
      <c r="C18" s="347"/>
      <c r="D18" s="347"/>
      <c r="E18" s="347"/>
      <c r="F18" s="347"/>
      <c r="G18" s="347"/>
      <c r="H18" s="347"/>
      <c r="I18" s="347"/>
      <c r="J18" s="347"/>
      <c r="K18" s="347"/>
      <c r="L18" s="6"/>
      <c r="M18" s="1"/>
    </row>
    <row r="19" spans="1:14" ht="14.45" customHeight="1" thickBot="1" x14ac:dyDescent="0.25">
      <c r="A19" s="321" t="s">
        <v>54</v>
      </c>
      <c r="B19" s="322"/>
      <c r="C19" s="322"/>
      <c r="D19" s="322"/>
      <c r="E19" s="322"/>
      <c r="F19" s="322"/>
      <c r="G19" s="322"/>
      <c r="H19" s="322"/>
      <c r="I19" s="322"/>
      <c r="J19" s="322"/>
      <c r="K19" s="322"/>
      <c r="L19" s="323"/>
      <c r="M19" s="1"/>
    </row>
    <row r="20" spans="1:14" ht="14.45" customHeight="1" x14ac:dyDescent="0.2">
      <c r="A20" s="29"/>
      <c r="B20" s="360" t="s">
        <v>116</v>
      </c>
      <c r="C20" s="360"/>
      <c r="D20" s="360"/>
      <c r="E20" s="360"/>
      <c r="F20" s="360"/>
      <c r="G20" s="360"/>
      <c r="H20" s="360"/>
      <c r="I20" s="360"/>
      <c r="J20" s="360"/>
      <c r="K20" s="360"/>
      <c r="L20" s="6"/>
      <c r="M20" s="1"/>
    </row>
    <row r="21" spans="1:14" ht="16.5" customHeight="1" x14ac:dyDescent="0.2">
      <c r="A21" s="29"/>
      <c r="B21" s="361"/>
      <c r="C21" s="361"/>
      <c r="D21" s="361"/>
      <c r="E21" s="361"/>
      <c r="F21" s="361"/>
      <c r="G21" s="361"/>
      <c r="H21" s="361"/>
      <c r="I21" s="361"/>
      <c r="J21" s="361"/>
      <c r="K21" s="361"/>
      <c r="L21" s="6"/>
      <c r="M21" s="1"/>
    </row>
    <row r="22" spans="1:14" s="53" customFormat="1" ht="26.1" customHeight="1" thickBot="1" x14ac:dyDescent="0.3">
      <c r="A22" s="48"/>
      <c r="B22" s="150" t="s">
        <v>7</v>
      </c>
      <c r="C22" s="151"/>
      <c r="D22" s="151"/>
      <c r="E22" s="151"/>
      <c r="F22" s="359" t="s">
        <v>119</v>
      </c>
      <c r="G22" s="359"/>
      <c r="H22" s="169" t="s">
        <v>44</v>
      </c>
      <c r="I22" s="169" t="s">
        <v>1</v>
      </c>
      <c r="J22" s="146" t="s">
        <v>45</v>
      </c>
      <c r="K22" s="169" t="s">
        <v>40</v>
      </c>
      <c r="L22" s="52"/>
    </row>
    <row r="23" spans="1:14" s="53" customFormat="1" ht="16.5" customHeight="1" x14ac:dyDescent="0.25">
      <c r="A23" s="48"/>
      <c r="B23" s="229" t="s">
        <v>113</v>
      </c>
      <c r="C23" s="230"/>
      <c r="D23" s="230"/>
      <c r="E23" s="231"/>
      <c r="F23" s="364">
        <f>RATES!D22</f>
        <v>15.99</v>
      </c>
      <c r="G23" s="364"/>
      <c r="H23" s="49"/>
      <c r="I23" s="49" t="s">
        <v>186</v>
      </c>
      <c r="J23" s="94">
        <f>H23*F23</f>
        <v>0</v>
      </c>
      <c r="K23" s="94">
        <v>0</v>
      </c>
      <c r="L23" s="52"/>
      <c r="N23" s="279" t="s">
        <v>200</v>
      </c>
    </row>
    <row r="24" spans="1:14" s="53" customFormat="1" ht="16.5" customHeight="1" x14ac:dyDescent="0.25">
      <c r="A24" s="48"/>
      <c r="B24" s="101" t="s">
        <v>167</v>
      </c>
      <c r="C24" s="102"/>
      <c r="D24" s="232"/>
      <c r="E24" s="231"/>
      <c r="F24" s="364">
        <v>1</v>
      </c>
      <c r="G24" s="364"/>
      <c r="H24" s="49"/>
      <c r="I24" s="49" t="s">
        <v>38</v>
      </c>
      <c r="J24" s="94">
        <f t="shared" ref="J24:J29" si="0">H24*F24</f>
        <v>0</v>
      </c>
      <c r="K24" s="94">
        <v>0</v>
      </c>
      <c r="L24" s="52"/>
      <c r="M24" s="186"/>
      <c r="N24" s="280" t="s">
        <v>201</v>
      </c>
    </row>
    <row r="25" spans="1:14" s="53" customFormat="1" ht="16.5" customHeight="1" x14ac:dyDescent="0.25">
      <c r="A25" s="48"/>
      <c r="B25" s="337" t="s">
        <v>393</v>
      </c>
      <c r="C25" s="338"/>
      <c r="D25" s="338"/>
      <c r="E25" s="231"/>
      <c r="F25" s="364">
        <f>RATES!E7</f>
        <v>11.28</v>
      </c>
      <c r="G25" s="364"/>
      <c r="H25" s="49"/>
      <c r="I25" s="49" t="s">
        <v>186</v>
      </c>
      <c r="J25" s="94">
        <f t="shared" si="0"/>
        <v>0</v>
      </c>
      <c r="K25" s="94">
        <v>0</v>
      </c>
      <c r="L25" s="52"/>
      <c r="M25" s="233"/>
      <c r="N25" s="280" t="s">
        <v>202</v>
      </c>
    </row>
    <row r="26" spans="1:14" s="53" customFormat="1" ht="16.5" customHeight="1" thickBot="1" x14ac:dyDescent="0.3">
      <c r="A26" s="48"/>
      <c r="B26" s="337" t="s">
        <v>156</v>
      </c>
      <c r="C26" s="338"/>
      <c r="D26" s="338"/>
      <c r="E26" s="231"/>
      <c r="F26" s="364">
        <f>RATES!D8</f>
        <v>406.08</v>
      </c>
      <c r="G26" s="364"/>
      <c r="H26" s="49"/>
      <c r="I26" s="49" t="s">
        <v>181</v>
      </c>
      <c r="J26" s="94">
        <f t="shared" si="0"/>
        <v>0</v>
      </c>
      <c r="K26" s="94">
        <v>0</v>
      </c>
      <c r="L26" s="52"/>
      <c r="N26" s="281" t="s">
        <v>203</v>
      </c>
    </row>
    <row r="27" spans="1:14" s="100" customFormat="1" ht="16.5" customHeight="1" thickBot="1" x14ac:dyDescent="0.3">
      <c r="A27" s="97"/>
      <c r="B27" s="172" t="s">
        <v>187</v>
      </c>
      <c r="C27" s="92"/>
      <c r="D27" s="92"/>
      <c r="E27" s="231"/>
      <c r="F27" s="364">
        <v>1</v>
      </c>
      <c r="G27" s="364"/>
      <c r="H27" s="49"/>
      <c r="I27" s="87" t="s">
        <v>38</v>
      </c>
      <c r="J27" s="94">
        <f t="shared" si="0"/>
        <v>0</v>
      </c>
      <c r="K27" s="94">
        <v>0</v>
      </c>
      <c r="L27" s="99"/>
    </row>
    <row r="28" spans="1:14" s="100" customFormat="1" ht="16.5" customHeight="1" x14ac:dyDescent="0.2">
      <c r="A28" s="97"/>
      <c r="B28" s="101" t="s">
        <v>62</v>
      </c>
      <c r="C28" s="102"/>
      <c r="D28" s="102"/>
      <c r="E28" s="231"/>
      <c r="F28" s="364">
        <v>1</v>
      </c>
      <c r="G28" s="364"/>
      <c r="H28" s="49"/>
      <c r="I28" s="87" t="s">
        <v>38</v>
      </c>
      <c r="J28" s="94">
        <f t="shared" si="0"/>
        <v>0</v>
      </c>
      <c r="K28" s="94">
        <v>0</v>
      </c>
      <c r="L28" s="99"/>
      <c r="N28" s="277" t="s">
        <v>197</v>
      </c>
    </row>
    <row r="29" spans="1:14" s="53" customFormat="1" ht="16.5" customHeight="1" thickBot="1" x14ac:dyDescent="0.25">
      <c r="A29" s="48"/>
      <c r="B29" s="365" t="s">
        <v>161</v>
      </c>
      <c r="C29" s="366"/>
      <c r="D29" s="366"/>
      <c r="E29" s="367"/>
      <c r="F29" s="364">
        <v>1</v>
      </c>
      <c r="G29" s="364"/>
      <c r="H29" s="49"/>
      <c r="I29" s="87" t="s">
        <v>38</v>
      </c>
      <c r="J29" s="94">
        <f t="shared" si="0"/>
        <v>0</v>
      </c>
      <c r="K29" s="88">
        <v>0</v>
      </c>
      <c r="L29" s="52"/>
      <c r="N29" s="278" t="s">
        <v>198</v>
      </c>
    </row>
    <row r="30" spans="1:14" s="53" customFormat="1" ht="6.6" customHeight="1" thickBot="1" x14ac:dyDescent="0.3">
      <c r="A30" s="48"/>
      <c r="B30" s="90"/>
      <c r="C30" s="90"/>
      <c r="D30" s="90"/>
      <c r="E30" s="90"/>
      <c r="F30" s="90"/>
      <c r="G30" s="90"/>
      <c r="H30" s="90"/>
      <c r="I30" s="91"/>
      <c r="J30" s="153"/>
      <c r="K30" s="153"/>
      <c r="L30" s="52"/>
    </row>
    <row r="31" spans="1:14" x14ac:dyDescent="0.2">
      <c r="A31" s="29"/>
      <c r="B31" s="199" t="s">
        <v>154</v>
      </c>
      <c r="C31" s="35"/>
      <c r="D31" s="35"/>
      <c r="E31" s="35"/>
      <c r="F31" s="35"/>
      <c r="G31" s="35"/>
      <c r="H31" s="36"/>
      <c r="I31" s="23" t="s">
        <v>111</v>
      </c>
      <c r="J31" s="82">
        <f>SUM(J23:J29)</f>
        <v>0</v>
      </c>
      <c r="K31" s="82">
        <f>SUM(K23:K29)</f>
        <v>0</v>
      </c>
      <c r="L31" s="6"/>
      <c r="M31" s="1"/>
    </row>
    <row r="32" spans="1:14" ht="5.0999999999999996" customHeight="1" thickBot="1" x14ac:dyDescent="0.25">
      <c r="A32" s="29"/>
      <c r="B32" s="35"/>
      <c r="C32" s="35"/>
      <c r="D32" s="35"/>
      <c r="E32" s="35"/>
      <c r="F32" s="35"/>
      <c r="G32" s="35"/>
      <c r="H32" s="36"/>
      <c r="I32" s="23"/>
      <c r="J32" s="72"/>
      <c r="K32" s="15"/>
      <c r="L32" s="6"/>
      <c r="M32" s="1"/>
    </row>
    <row r="33" spans="1:13" ht="14.45" customHeight="1" thickBot="1" x14ac:dyDescent="0.25">
      <c r="A33" s="321" t="s">
        <v>42</v>
      </c>
      <c r="B33" s="322"/>
      <c r="C33" s="322"/>
      <c r="D33" s="322"/>
      <c r="E33" s="322"/>
      <c r="F33" s="322"/>
      <c r="G33" s="322"/>
      <c r="H33" s="322"/>
      <c r="I33" s="322"/>
      <c r="J33" s="322"/>
      <c r="K33" s="322"/>
      <c r="L33" s="323"/>
      <c r="M33" s="1"/>
    </row>
    <row r="34" spans="1:13" ht="15" thickBot="1" x14ac:dyDescent="0.25">
      <c r="A34" s="29"/>
      <c r="B34" s="35"/>
      <c r="C34" s="35"/>
      <c r="D34" s="35"/>
      <c r="E34" s="35"/>
      <c r="F34" s="35"/>
      <c r="G34" s="35"/>
      <c r="H34" s="208"/>
      <c r="I34" s="186"/>
      <c r="J34" s="212" t="s">
        <v>60</v>
      </c>
      <c r="K34" s="213" t="s">
        <v>61</v>
      </c>
      <c r="L34" s="6"/>
      <c r="M34" s="1"/>
    </row>
    <row r="35" spans="1:13" ht="15" customHeight="1" thickBot="1" x14ac:dyDescent="0.25">
      <c r="A35" s="29"/>
      <c r="B35" s="35"/>
      <c r="C35" s="35"/>
      <c r="D35" s="35"/>
      <c r="E35" s="35"/>
      <c r="F35" s="35"/>
      <c r="G35" s="35"/>
      <c r="H35" s="53"/>
      <c r="I35" s="192" t="s">
        <v>158</v>
      </c>
      <c r="J35" s="201">
        <f>J17</f>
        <v>5444.6399999999994</v>
      </c>
      <c r="K35" s="201">
        <f>K17</f>
        <v>0</v>
      </c>
      <c r="L35" s="6"/>
      <c r="M35" s="1"/>
    </row>
    <row r="36" spans="1:13" ht="15" thickBot="1" x14ac:dyDescent="0.25">
      <c r="A36" s="29"/>
      <c r="B36" s="35"/>
      <c r="C36" s="35"/>
      <c r="D36" s="35"/>
      <c r="E36" s="35"/>
      <c r="F36" s="35"/>
      <c r="G36" s="35"/>
      <c r="H36" s="53"/>
      <c r="I36" s="192" t="s">
        <v>159</v>
      </c>
      <c r="J36" s="201">
        <f>J31</f>
        <v>0</v>
      </c>
      <c r="K36" s="201">
        <f>K31</f>
        <v>0</v>
      </c>
      <c r="L36" s="6"/>
      <c r="M36" s="1"/>
    </row>
    <row r="37" spans="1:13" ht="15" thickBot="1" x14ac:dyDescent="0.25">
      <c r="A37" s="29"/>
      <c r="B37" s="35"/>
      <c r="C37" s="35"/>
      <c r="D37" s="35"/>
      <c r="E37" s="35"/>
      <c r="F37" s="35"/>
      <c r="G37" s="35"/>
      <c r="H37" s="53"/>
      <c r="I37" s="192" t="s">
        <v>160</v>
      </c>
      <c r="J37" s="201">
        <f>SUM(J35:J36)</f>
        <v>5444.6399999999994</v>
      </c>
      <c r="K37" s="201">
        <f>SUM(K35:K36)</f>
        <v>0</v>
      </c>
      <c r="L37" s="6"/>
      <c r="M37" s="1"/>
    </row>
    <row r="38" spans="1:13" ht="6.6" customHeight="1" x14ac:dyDescent="0.2">
      <c r="A38" s="29"/>
      <c r="B38" s="35"/>
      <c r="C38" s="35"/>
      <c r="D38" s="35"/>
      <c r="E38" s="35"/>
      <c r="F38" s="35"/>
      <c r="G38" s="35"/>
      <c r="H38" s="12"/>
      <c r="I38" s="12"/>
      <c r="J38" s="74"/>
      <c r="K38" s="74"/>
      <c r="L38" s="6"/>
      <c r="M38" s="1"/>
    </row>
    <row r="39" spans="1:13" ht="24.95" customHeight="1" thickBot="1" x14ac:dyDescent="0.25">
      <c r="A39" s="29"/>
      <c r="B39" s="354"/>
      <c r="C39" s="354"/>
      <c r="D39" s="354"/>
      <c r="E39" s="354"/>
      <c r="F39" s="354"/>
      <c r="G39" s="354"/>
      <c r="H39" s="354"/>
      <c r="J39" s="333"/>
      <c r="K39" s="333"/>
      <c r="L39" s="6"/>
      <c r="M39" s="1"/>
    </row>
    <row r="40" spans="1:13" x14ac:dyDescent="0.2">
      <c r="A40" s="29"/>
      <c r="B40" s="44" t="s">
        <v>18</v>
      </c>
      <c r="C40" s="38"/>
      <c r="D40" s="37"/>
      <c r="E40" s="9"/>
      <c r="F40" s="9"/>
      <c r="G40" s="40"/>
      <c r="H40" s="9"/>
      <c r="J40" s="44" t="s">
        <v>19</v>
      </c>
      <c r="K40" s="9"/>
      <c r="L40" s="6"/>
      <c r="M40" s="1"/>
    </row>
    <row r="41" spans="1:13" ht="24.95" customHeight="1" thickBot="1" x14ac:dyDescent="0.25">
      <c r="A41" s="29"/>
      <c r="B41" s="354"/>
      <c r="C41" s="354"/>
      <c r="D41" s="354"/>
      <c r="E41" s="354"/>
      <c r="F41" s="354"/>
      <c r="G41" s="354"/>
      <c r="H41" s="354"/>
      <c r="J41" s="355"/>
      <c r="K41" s="355"/>
      <c r="L41" s="6"/>
      <c r="M41" s="1"/>
    </row>
    <row r="42" spans="1:13" x14ac:dyDescent="0.2">
      <c r="A42" s="29"/>
      <c r="B42" s="44" t="s">
        <v>20</v>
      </c>
      <c r="C42" s="39"/>
      <c r="D42" s="39"/>
      <c r="E42" s="39"/>
      <c r="F42" s="39"/>
      <c r="G42" s="39"/>
      <c r="H42" s="9"/>
      <c r="J42" s="44" t="s">
        <v>19</v>
      </c>
      <c r="K42" s="9"/>
      <c r="L42" s="6"/>
      <c r="M42" s="1"/>
    </row>
    <row r="43" spans="1:13" ht="24.95" customHeight="1" thickBot="1" x14ac:dyDescent="0.25">
      <c r="A43" s="29"/>
      <c r="B43" s="354"/>
      <c r="C43" s="354"/>
      <c r="D43" s="354"/>
      <c r="E43" s="354"/>
      <c r="F43" s="354"/>
      <c r="G43" s="354"/>
      <c r="H43" s="354"/>
      <c r="J43" s="332"/>
      <c r="K43" s="332"/>
      <c r="L43" s="6"/>
      <c r="M43" s="1"/>
    </row>
    <row r="44" spans="1:13" x14ac:dyDescent="0.2">
      <c r="A44" s="29"/>
      <c r="B44" s="44" t="s">
        <v>21</v>
      </c>
      <c r="C44" s="39"/>
      <c r="D44" s="39"/>
      <c r="E44" s="39"/>
      <c r="F44" s="39"/>
      <c r="G44" s="39"/>
      <c r="H44" s="9"/>
      <c r="J44" s="44" t="s">
        <v>19</v>
      </c>
      <c r="K44" s="9"/>
      <c r="L44" s="6"/>
      <c r="M44" s="1"/>
    </row>
    <row r="45" spans="1:13" ht="24.95" customHeight="1" thickBot="1" x14ac:dyDescent="0.25">
      <c r="A45" s="29"/>
      <c r="B45" s="354"/>
      <c r="C45" s="354"/>
      <c r="D45" s="354"/>
      <c r="E45" s="354"/>
      <c r="F45" s="354"/>
      <c r="G45" s="354"/>
      <c r="H45" s="354"/>
      <c r="J45" s="355"/>
      <c r="K45" s="355"/>
      <c r="L45" s="6"/>
      <c r="M45" s="1"/>
    </row>
    <row r="46" spans="1:13" x14ac:dyDescent="0.2">
      <c r="A46" s="29"/>
      <c r="B46" s="44" t="s">
        <v>22</v>
      </c>
      <c r="C46" s="39"/>
      <c r="D46" s="39"/>
      <c r="E46" s="39"/>
      <c r="F46" s="39"/>
      <c r="G46" s="39"/>
      <c r="H46" s="9"/>
      <c r="J46" s="44" t="s">
        <v>19</v>
      </c>
      <c r="K46" s="9"/>
      <c r="L46" s="6"/>
      <c r="M46" s="1"/>
    </row>
    <row r="47" spans="1:13" ht="5.0999999999999996" customHeight="1" thickBot="1" x14ac:dyDescent="0.25">
      <c r="A47" s="27"/>
      <c r="B47" s="2"/>
      <c r="C47" s="2"/>
      <c r="D47" s="2"/>
      <c r="E47" s="2"/>
      <c r="F47" s="2"/>
      <c r="G47" s="2"/>
      <c r="H47" s="2"/>
      <c r="I47" s="2"/>
      <c r="J47" s="2"/>
      <c r="K47" s="2"/>
      <c r="L47" s="41"/>
    </row>
    <row r="50" spans="1:14" ht="15" thickBot="1" x14ac:dyDescent="0.25"/>
    <row r="51" spans="1:14" ht="15" thickBot="1" x14ac:dyDescent="0.25">
      <c r="A51" s="321" t="s">
        <v>120</v>
      </c>
      <c r="B51" s="322"/>
      <c r="C51" s="322"/>
      <c r="D51" s="322"/>
      <c r="E51" s="322"/>
      <c r="F51" s="322"/>
      <c r="G51" s="322"/>
      <c r="H51" s="322"/>
      <c r="I51" s="322"/>
      <c r="J51" s="322"/>
      <c r="K51" s="322"/>
      <c r="L51" s="323"/>
    </row>
    <row r="52" spans="1:14" ht="28.5" x14ac:dyDescent="0.2">
      <c r="A52" s="48"/>
      <c r="B52" s="155" t="s">
        <v>7</v>
      </c>
      <c r="C52" s="156"/>
      <c r="D52" s="156"/>
      <c r="E52" s="156"/>
      <c r="F52" s="370" t="s">
        <v>121</v>
      </c>
      <c r="G52" s="371"/>
      <c r="H52" s="157" t="s">
        <v>44</v>
      </c>
      <c r="I52" s="157" t="s">
        <v>1</v>
      </c>
      <c r="J52" s="158"/>
      <c r="K52" s="157"/>
      <c r="L52" s="52"/>
    </row>
    <row r="53" spans="1:14" x14ac:dyDescent="0.2">
      <c r="A53" s="29"/>
      <c r="B53" s="13" t="s">
        <v>113</v>
      </c>
      <c r="C53" s="58"/>
      <c r="D53" s="58"/>
      <c r="E53" s="152"/>
      <c r="F53" s="368">
        <f>F23/4</f>
        <v>3.9975000000000001</v>
      </c>
      <c r="G53" s="369"/>
      <c r="H53" s="159">
        <f>H23*4</f>
        <v>0</v>
      </c>
      <c r="I53" s="8" t="s">
        <v>13</v>
      </c>
      <c r="J53" s="160"/>
      <c r="K53" s="76"/>
      <c r="L53" s="6"/>
    </row>
    <row r="54" spans="1:14" x14ac:dyDescent="0.2">
      <c r="A54" s="29"/>
      <c r="B54" s="65" t="s">
        <v>12</v>
      </c>
      <c r="C54" s="66"/>
      <c r="D54" s="149"/>
      <c r="E54" s="152"/>
      <c r="F54" s="368">
        <f>F24/4</f>
        <v>0.25</v>
      </c>
      <c r="G54" s="369"/>
      <c r="H54" s="159">
        <f>H24*4</f>
        <v>0</v>
      </c>
      <c r="I54" s="8" t="s">
        <v>13</v>
      </c>
      <c r="J54" s="160"/>
      <c r="K54" s="76"/>
      <c r="L54" s="6"/>
      <c r="N54" s="161"/>
    </row>
    <row r="55" spans="1:14" x14ac:dyDescent="0.2">
      <c r="A55" s="29"/>
      <c r="B55" s="337" t="s">
        <v>82</v>
      </c>
      <c r="C55" s="338"/>
      <c r="D55" s="338"/>
      <c r="E55" s="152"/>
      <c r="F55" s="368">
        <f>F25/4</f>
        <v>2.82</v>
      </c>
      <c r="G55" s="369"/>
      <c r="H55" s="159">
        <f t="shared" ref="H55" si="1">H25*4</f>
        <v>0</v>
      </c>
      <c r="I55" s="8" t="s">
        <v>13</v>
      </c>
      <c r="J55" s="160"/>
      <c r="K55" s="76"/>
      <c r="L55" s="6"/>
    </row>
    <row r="56" spans="1:14" x14ac:dyDescent="0.2">
      <c r="A56" s="29"/>
      <c r="B56" s="337" t="s">
        <v>188</v>
      </c>
      <c r="C56" s="338"/>
      <c r="D56" s="338"/>
      <c r="E56" s="152"/>
      <c r="F56" s="368">
        <f>F26</f>
        <v>406.08</v>
      </c>
      <c r="G56" s="369"/>
      <c r="H56" s="159">
        <f>H26</f>
        <v>0</v>
      </c>
      <c r="I56" s="8" t="s">
        <v>3</v>
      </c>
      <c r="J56" s="160"/>
      <c r="K56" s="76"/>
      <c r="L56" s="6"/>
    </row>
    <row r="57" spans="1:14" x14ac:dyDescent="0.2">
      <c r="A57" s="33"/>
      <c r="B57" s="61" t="s">
        <v>101</v>
      </c>
      <c r="C57" s="62"/>
      <c r="D57" s="62"/>
      <c r="E57" s="152"/>
      <c r="F57" s="368">
        <v>1</v>
      </c>
      <c r="G57" s="369"/>
      <c r="H57" s="159">
        <f>J27</f>
        <v>0</v>
      </c>
      <c r="I57" s="8" t="s">
        <v>38</v>
      </c>
      <c r="J57" s="159"/>
      <c r="K57" s="76"/>
      <c r="L57" s="34"/>
    </row>
    <row r="58" spans="1:14" x14ac:dyDescent="0.2">
      <c r="A58" s="33"/>
      <c r="B58" s="68" t="s">
        <v>62</v>
      </c>
      <c r="C58" s="69"/>
      <c r="D58" s="69"/>
      <c r="E58" s="152"/>
      <c r="F58" s="368">
        <v>1</v>
      </c>
      <c r="G58" s="369"/>
      <c r="H58" s="159">
        <f>J28</f>
        <v>0</v>
      </c>
      <c r="I58" s="87" t="s">
        <v>38</v>
      </c>
      <c r="J58" s="159"/>
      <c r="K58" s="76"/>
      <c r="L58" s="34"/>
    </row>
    <row r="59" spans="1:14" x14ac:dyDescent="0.2">
      <c r="A59" s="48"/>
      <c r="B59" s="365" t="s">
        <v>118</v>
      </c>
      <c r="C59" s="366"/>
      <c r="D59" s="366"/>
      <c r="E59" s="367"/>
      <c r="F59" s="368">
        <v>1</v>
      </c>
      <c r="G59" s="369"/>
      <c r="H59" s="159">
        <f>J29</f>
        <v>0</v>
      </c>
      <c r="I59" s="87" t="s">
        <v>38</v>
      </c>
      <c r="J59" s="159"/>
      <c r="K59" s="88"/>
      <c r="L59" s="52"/>
    </row>
    <row r="60" spans="1:14" ht="6.6" customHeight="1" thickBot="1" x14ac:dyDescent="0.25">
      <c r="A60" s="27"/>
      <c r="B60" s="2"/>
      <c r="C60" s="2"/>
      <c r="D60" s="2"/>
      <c r="E60" s="2"/>
      <c r="F60" s="2"/>
      <c r="G60" s="2"/>
      <c r="H60" s="2"/>
      <c r="I60" s="2"/>
      <c r="J60" s="2"/>
      <c r="K60" s="2"/>
      <c r="L60" s="41"/>
    </row>
  </sheetData>
  <mergeCells count="48">
    <mergeCell ref="B59:E59"/>
    <mergeCell ref="A51:L51"/>
    <mergeCell ref="B55:D55"/>
    <mergeCell ref="J45:K45"/>
    <mergeCell ref="J41:K41"/>
    <mergeCell ref="J43:K43"/>
    <mergeCell ref="F58:G58"/>
    <mergeCell ref="F59:G59"/>
    <mergeCell ref="F57:G57"/>
    <mergeCell ref="F52:G52"/>
    <mergeCell ref="F53:G53"/>
    <mergeCell ref="F54:G54"/>
    <mergeCell ref="F55:G55"/>
    <mergeCell ref="F56:G56"/>
    <mergeCell ref="B45:H45"/>
    <mergeCell ref="B56:D56"/>
    <mergeCell ref="J39:K39"/>
    <mergeCell ref="A33:L33"/>
    <mergeCell ref="F26:G26"/>
    <mergeCell ref="F28:G28"/>
    <mergeCell ref="F29:G29"/>
    <mergeCell ref="B29:E29"/>
    <mergeCell ref="B26:D26"/>
    <mergeCell ref="B39:H39"/>
    <mergeCell ref="B41:H41"/>
    <mergeCell ref="B43:H43"/>
    <mergeCell ref="F25:G25"/>
    <mergeCell ref="F23:G23"/>
    <mergeCell ref="F27:G27"/>
    <mergeCell ref="B25:D25"/>
    <mergeCell ref="F24:G24"/>
    <mergeCell ref="E7:K7"/>
    <mergeCell ref="F8:G8"/>
    <mergeCell ref="A10:L10"/>
    <mergeCell ref="B18:K18"/>
    <mergeCell ref="A19:L19"/>
    <mergeCell ref="F22:G22"/>
    <mergeCell ref="F11:K11"/>
    <mergeCell ref="B20:K21"/>
    <mergeCell ref="F13:G13"/>
    <mergeCell ref="F14:G14"/>
    <mergeCell ref="F15:G15"/>
    <mergeCell ref="A1:L1"/>
    <mergeCell ref="B2:K2"/>
    <mergeCell ref="A4:L4"/>
    <mergeCell ref="C6:E6"/>
    <mergeCell ref="B3:K3"/>
    <mergeCell ref="D5:K5"/>
  </mergeCells>
  <dataValidations count="1">
    <dataValidation type="list" allowBlank="1" showInputMessage="1" showErrorMessage="1" sqref="D24 D27 D54 D57" xr:uid="{FE040B28-0CC5-4B2F-95EA-A426BD13DEC2}">
      <formula1>$I$118:$I$158</formula1>
    </dataValidation>
  </dataValidations>
  <printOptions horizontalCentered="1" verticalCentered="1"/>
  <pageMargins left="0.3" right="0.3" top="0.5" bottom="0.5" header="0.3" footer="0.3"/>
  <pageSetup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F68AB-B2D1-42CA-B96C-A475B6F19830}">
  <dimension ref="A1:L5"/>
  <sheetViews>
    <sheetView workbookViewId="0">
      <selection activeCell="A11" sqref="A11"/>
    </sheetView>
  </sheetViews>
  <sheetFormatPr defaultRowHeight="15" x14ac:dyDescent="0.25"/>
  <cols>
    <col min="1" max="1" width="33.42578125" customWidth="1"/>
    <col min="2" max="2" width="53.85546875" customWidth="1"/>
    <col min="3" max="3" width="15.42578125" customWidth="1"/>
  </cols>
  <sheetData>
    <row r="1" spans="1:12" ht="18" x14ac:dyDescent="0.25">
      <c r="A1" s="252" t="s">
        <v>171</v>
      </c>
      <c r="C1" s="253"/>
      <c r="D1" s="253"/>
      <c r="E1" s="253"/>
      <c r="F1" s="253"/>
      <c r="G1" s="253"/>
      <c r="H1" s="253"/>
      <c r="I1" s="253"/>
      <c r="J1" s="253"/>
      <c r="K1" s="253"/>
      <c r="L1" s="254"/>
    </row>
    <row r="2" spans="1:12" ht="18" x14ac:dyDescent="0.25">
      <c r="A2" s="271" t="s">
        <v>189</v>
      </c>
      <c r="C2" s="270"/>
      <c r="D2" s="270"/>
      <c r="E2" s="270"/>
      <c r="F2" s="270"/>
      <c r="G2" s="270"/>
      <c r="H2" s="270"/>
      <c r="I2" s="270"/>
      <c r="J2" s="270"/>
      <c r="K2" s="270"/>
      <c r="L2" s="270"/>
    </row>
    <row r="3" spans="1:12" ht="18" x14ac:dyDescent="0.25">
      <c r="A3" s="271" t="s">
        <v>392</v>
      </c>
      <c r="C3" s="270"/>
      <c r="D3" s="270"/>
      <c r="E3" s="270"/>
      <c r="F3" s="270"/>
      <c r="G3" s="270"/>
      <c r="H3" s="270"/>
      <c r="I3" s="270"/>
      <c r="J3" s="270"/>
      <c r="K3" s="270"/>
      <c r="L3" s="270"/>
    </row>
    <row r="5" spans="1:12" s="255" customFormat="1" ht="15.75" x14ac:dyDescent="0.25">
      <c r="A5" s="256" t="s">
        <v>172</v>
      </c>
      <c r="B5" s="256" t="s">
        <v>174</v>
      </c>
      <c r="C5" s="256" t="s">
        <v>173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9EFCE-7755-4F1C-A0CA-17AE125DF65E}">
  <sheetPr>
    <pageSetUpPr fitToPage="1"/>
  </sheetPr>
  <dimension ref="A1:N52"/>
  <sheetViews>
    <sheetView topLeftCell="A6" workbookViewId="0">
      <selection activeCell="N25" sqref="N25"/>
    </sheetView>
  </sheetViews>
  <sheetFormatPr defaultColWidth="8.7109375" defaultRowHeight="14.25" x14ac:dyDescent="0.2"/>
  <cols>
    <col min="1" max="1" width="1.42578125" style="9" customWidth="1"/>
    <col min="2" max="2" width="6.140625" style="1" customWidth="1"/>
    <col min="3" max="3" width="9.42578125" style="1" customWidth="1"/>
    <col min="4" max="4" width="12.140625" style="1" customWidth="1"/>
    <col min="5" max="5" width="13.42578125" style="1" customWidth="1"/>
    <col min="6" max="6" width="6.85546875" style="1" customWidth="1"/>
    <col min="7" max="7" width="4" style="1" customWidth="1"/>
    <col min="8" max="8" width="13.140625" style="1" customWidth="1"/>
    <col min="9" max="9" width="12.42578125" style="1" customWidth="1"/>
    <col min="10" max="10" width="13.5703125" style="1" customWidth="1"/>
    <col min="11" max="11" width="12.5703125" style="1" customWidth="1"/>
    <col min="12" max="12" width="1.42578125" style="1" customWidth="1"/>
    <col min="13" max="13" width="10" style="9" customWidth="1"/>
    <col min="14" max="14" width="29.5703125" style="1" bestFit="1" customWidth="1"/>
    <col min="15" max="16384" width="8.7109375" style="1"/>
  </cols>
  <sheetData>
    <row r="1" spans="1:13" s="26" customFormat="1" ht="24.6" customHeight="1" thickBot="1" x14ac:dyDescent="0.3">
      <c r="A1" s="318" t="s">
        <v>115</v>
      </c>
      <c r="B1" s="319"/>
      <c r="C1" s="319"/>
      <c r="D1" s="319"/>
      <c r="E1" s="319"/>
      <c r="F1" s="319"/>
      <c r="G1" s="319"/>
      <c r="H1" s="319"/>
      <c r="I1" s="319"/>
      <c r="J1" s="319"/>
      <c r="K1" s="319"/>
      <c r="L1" s="320"/>
      <c r="M1" s="25"/>
    </row>
    <row r="2" spans="1:13" s="9" customFormat="1" ht="15" customHeight="1" x14ac:dyDescent="0.2">
      <c r="A2" s="29"/>
      <c r="B2" s="357" t="s">
        <v>49</v>
      </c>
      <c r="C2" s="357"/>
      <c r="D2" s="357"/>
      <c r="E2" s="357"/>
      <c r="F2" s="357"/>
      <c r="G2" s="357"/>
      <c r="H2" s="357"/>
      <c r="I2" s="357"/>
      <c r="J2" s="357"/>
      <c r="K2" s="357"/>
      <c r="L2" s="144"/>
    </row>
    <row r="3" spans="1:13" ht="30" customHeight="1" thickBot="1" x14ac:dyDescent="0.25">
      <c r="A3" s="27"/>
      <c r="B3" s="358" t="s">
        <v>109</v>
      </c>
      <c r="C3" s="358"/>
      <c r="D3" s="358"/>
      <c r="E3" s="358"/>
      <c r="F3" s="358"/>
      <c r="G3" s="358"/>
      <c r="H3" s="358"/>
      <c r="I3" s="358"/>
      <c r="J3" s="358"/>
      <c r="K3" s="358"/>
      <c r="L3" s="28"/>
    </row>
    <row r="4" spans="1:13" ht="14.45" customHeight="1" thickBot="1" x14ac:dyDescent="0.25">
      <c r="A4" s="321" t="s">
        <v>36</v>
      </c>
      <c r="B4" s="322"/>
      <c r="C4" s="322"/>
      <c r="D4" s="322"/>
      <c r="E4" s="322"/>
      <c r="F4" s="322"/>
      <c r="G4" s="322"/>
      <c r="H4" s="322"/>
      <c r="I4" s="322"/>
      <c r="J4" s="322"/>
      <c r="K4" s="322"/>
      <c r="L4" s="323"/>
      <c r="M4" s="1"/>
    </row>
    <row r="5" spans="1:13" ht="15.95" customHeight="1" x14ac:dyDescent="0.2">
      <c r="A5" s="14"/>
      <c r="B5" s="55" t="s">
        <v>185</v>
      </c>
      <c r="C5" s="55"/>
      <c r="D5" s="353"/>
      <c r="E5" s="353"/>
      <c r="F5" s="353"/>
      <c r="G5" s="353"/>
      <c r="H5" s="353"/>
      <c r="I5" s="353"/>
      <c r="J5" s="353"/>
      <c r="K5" s="353"/>
      <c r="L5" s="3"/>
    </row>
    <row r="6" spans="1:13" ht="15.95" customHeight="1" x14ac:dyDescent="0.2">
      <c r="A6" s="29"/>
      <c r="B6" s="84" t="s">
        <v>25</v>
      </c>
      <c r="C6" s="326"/>
      <c r="D6" s="326"/>
      <c r="E6" s="326"/>
      <c r="F6" s="84"/>
      <c r="G6" s="84"/>
      <c r="H6" s="84" t="s">
        <v>26</v>
      </c>
      <c r="I6" s="56"/>
      <c r="J6" s="57"/>
      <c r="K6" s="84"/>
      <c r="L6" s="30"/>
    </row>
    <row r="7" spans="1:13" ht="15.95" customHeight="1" x14ac:dyDescent="0.2">
      <c r="A7" s="29"/>
      <c r="B7" s="84" t="s">
        <v>46</v>
      </c>
      <c r="C7" s="84"/>
      <c r="D7" s="10"/>
      <c r="E7" s="326"/>
      <c r="F7" s="326"/>
      <c r="G7" s="326"/>
      <c r="H7" s="326"/>
      <c r="I7" s="326"/>
      <c r="J7" s="326"/>
      <c r="K7" s="326"/>
      <c r="L7" s="30"/>
    </row>
    <row r="8" spans="1:13" ht="15.95" customHeight="1" x14ac:dyDescent="0.2">
      <c r="A8" s="29"/>
      <c r="B8" s="84" t="s">
        <v>0</v>
      </c>
      <c r="C8" s="84"/>
      <c r="D8" s="84"/>
      <c r="E8" s="23" t="s">
        <v>28</v>
      </c>
      <c r="F8" s="328"/>
      <c r="G8" s="328"/>
      <c r="H8" s="23" t="s">
        <v>29</v>
      </c>
      <c r="I8" s="56"/>
      <c r="J8" s="24"/>
      <c r="K8" s="24"/>
      <c r="L8" s="6"/>
    </row>
    <row r="9" spans="1:13" ht="6.95" customHeight="1" thickBot="1" x14ac:dyDescent="0.25">
      <c r="A9" s="27"/>
      <c r="B9" s="22"/>
      <c r="C9" s="22"/>
      <c r="D9" s="22"/>
      <c r="E9" s="22"/>
      <c r="F9" s="22"/>
      <c r="G9" s="22"/>
      <c r="H9" s="22"/>
      <c r="I9" s="22"/>
      <c r="J9" s="22"/>
      <c r="K9" s="22"/>
      <c r="L9" s="31"/>
    </row>
    <row r="10" spans="1:13" ht="14.45" customHeight="1" thickBot="1" x14ac:dyDescent="0.25">
      <c r="A10" s="321" t="s">
        <v>117</v>
      </c>
      <c r="B10" s="322"/>
      <c r="C10" s="322"/>
      <c r="D10" s="322"/>
      <c r="E10" s="322"/>
      <c r="F10" s="322"/>
      <c r="G10" s="322"/>
      <c r="H10" s="322"/>
      <c r="I10" s="322"/>
      <c r="J10" s="322"/>
      <c r="K10" s="322"/>
      <c r="L10" s="323"/>
      <c r="M10" s="1"/>
    </row>
    <row r="11" spans="1:13" ht="18" customHeight="1" x14ac:dyDescent="0.2">
      <c r="A11" s="29"/>
      <c r="B11" s="10" t="s">
        <v>110</v>
      </c>
      <c r="C11" s="10"/>
      <c r="D11" s="10"/>
      <c r="E11" s="10"/>
      <c r="F11" s="353"/>
      <c r="G11" s="353"/>
      <c r="H11" s="353"/>
      <c r="I11" s="353"/>
      <c r="J11" s="353"/>
      <c r="K11" s="353"/>
      <c r="L11" s="30"/>
    </row>
    <row r="12" spans="1:13" ht="6" customHeight="1" x14ac:dyDescent="0.2">
      <c r="A12" s="29"/>
      <c r="B12" s="10"/>
      <c r="C12" s="10"/>
      <c r="D12" s="10"/>
      <c r="E12" s="10"/>
      <c r="F12" s="10"/>
      <c r="G12" s="10"/>
      <c r="H12" s="10"/>
      <c r="I12" s="10"/>
      <c r="J12" s="10"/>
      <c r="K12" s="10"/>
      <c r="L12" s="30"/>
    </row>
    <row r="13" spans="1:13" ht="28.5" x14ac:dyDescent="0.2">
      <c r="A13" s="29"/>
      <c r="B13" s="148" t="s">
        <v>114</v>
      </c>
      <c r="C13" s="147"/>
      <c r="D13" s="147"/>
      <c r="E13" s="147"/>
      <c r="F13" s="372" t="s">
        <v>119</v>
      </c>
      <c r="G13" s="372"/>
      <c r="H13" s="145" t="s">
        <v>44</v>
      </c>
      <c r="I13" s="145" t="s">
        <v>1</v>
      </c>
      <c r="J13" s="146" t="s">
        <v>45</v>
      </c>
      <c r="K13" s="145" t="s">
        <v>40</v>
      </c>
      <c r="L13" s="6"/>
      <c r="M13" s="1"/>
    </row>
    <row r="14" spans="1:13" x14ac:dyDescent="0.2">
      <c r="A14" s="29"/>
      <c r="B14" s="13" t="s">
        <v>163</v>
      </c>
      <c r="C14" s="58"/>
      <c r="D14" s="58"/>
      <c r="E14" s="58"/>
      <c r="F14" s="373">
        <f>RATES!D26</f>
        <v>49.2</v>
      </c>
      <c r="G14" s="374"/>
      <c r="H14" s="8">
        <v>12</v>
      </c>
      <c r="I14" s="8" t="s">
        <v>103</v>
      </c>
      <c r="J14" s="76">
        <f>H14*F14</f>
        <v>590.40000000000009</v>
      </c>
      <c r="K14" s="76">
        <v>0</v>
      </c>
      <c r="L14" s="6"/>
      <c r="M14" s="1"/>
    </row>
    <row r="15" spans="1:13" ht="9.9499999999999993" customHeight="1" thickBot="1" x14ac:dyDescent="0.25">
      <c r="A15" s="29"/>
      <c r="B15" s="9"/>
      <c r="C15" s="10"/>
      <c r="D15" s="10"/>
      <c r="E15" s="84"/>
      <c r="F15" s="84"/>
      <c r="G15" s="84"/>
      <c r="H15" s="84"/>
      <c r="I15" s="16"/>
      <c r="J15" s="77"/>
      <c r="K15" s="77"/>
      <c r="L15" s="6"/>
      <c r="M15" s="1"/>
    </row>
    <row r="16" spans="1:13" ht="15" customHeight="1" thickBot="1" x14ac:dyDescent="0.25">
      <c r="A16" s="29"/>
      <c r="B16" s="35"/>
      <c r="C16" s="35"/>
      <c r="D16" s="35"/>
      <c r="E16" s="35"/>
      <c r="F16" s="35"/>
      <c r="G16" s="35"/>
      <c r="I16" s="45" t="s">
        <v>16</v>
      </c>
      <c r="J16" s="75">
        <f>J14</f>
        <v>590.40000000000009</v>
      </c>
      <c r="K16" s="75">
        <f>K14</f>
        <v>0</v>
      </c>
      <c r="L16" s="6"/>
      <c r="M16" s="1"/>
    </row>
    <row r="17" spans="1:14" ht="8.1" customHeight="1" thickBot="1" x14ac:dyDescent="0.25">
      <c r="A17" s="29"/>
      <c r="B17" s="347"/>
      <c r="C17" s="347"/>
      <c r="D17" s="347"/>
      <c r="E17" s="347"/>
      <c r="F17" s="347"/>
      <c r="G17" s="347"/>
      <c r="H17" s="347"/>
      <c r="I17" s="347"/>
      <c r="J17" s="347"/>
      <c r="K17" s="347"/>
      <c r="L17" s="6"/>
      <c r="M17" s="1"/>
    </row>
    <row r="18" spans="1:14" ht="14.45" customHeight="1" thickBot="1" x14ac:dyDescent="0.25">
      <c r="A18" s="321" t="s">
        <v>54</v>
      </c>
      <c r="B18" s="322"/>
      <c r="C18" s="322"/>
      <c r="D18" s="322"/>
      <c r="E18" s="322"/>
      <c r="F18" s="322"/>
      <c r="G18" s="322"/>
      <c r="H18" s="322"/>
      <c r="I18" s="322"/>
      <c r="J18" s="322"/>
      <c r="K18" s="322"/>
      <c r="L18" s="323"/>
      <c r="M18" s="1"/>
    </row>
    <row r="19" spans="1:14" ht="14.45" customHeight="1" x14ac:dyDescent="0.2">
      <c r="A19" s="29"/>
      <c r="B19" s="360" t="s">
        <v>116</v>
      </c>
      <c r="C19" s="360"/>
      <c r="D19" s="360"/>
      <c r="E19" s="360"/>
      <c r="F19" s="360"/>
      <c r="G19" s="360"/>
      <c r="H19" s="360"/>
      <c r="I19" s="360"/>
      <c r="J19" s="360"/>
      <c r="K19" s="360"/>
      <c r="L19" s="6"/>
      <c r="M19" s="1"/>
    </row>
    <row r="20" spans="1:14" ht="16.5" customHeight="1" x14ac:dyDescent="0.2">
      <c r="A20" s="29"/>
      <c r="B20" s="361"/>
      <c r="C20" s="361"/>
      <c r="D20" s="361"/>
      <c r="E20" s="361"/>
      <c r="F20" s="361"/>
      <c r="G20" s="361"/>
      <c r="H20" s="361"/>
      <c r="I20" s="361"/>
      <c r="J20" s="361"/>
      <c r="K20" s="361"/>
      <c r="L20" s="6"/>
      <c r="M20" s="1"/>
    </row>
    <row r="21" spans="1:14" s="53" customFormat="1" ht="26.1" customHeight="1" thickBot="1" x14ac:dyDescent="0.3">
      <c r="A21" s="48"/>
      <c r="B21" s="150" t="s">
        <v>7</v>
      </c>
      <c r="C21" s="151"/>
      <c r="D21" s="151"/>
      <c r="E21" s="151"/>
      <c r="F21" s="372" t="s">
        <v>119</v>
      </c>
      <c r="G21" s="372"/>
      <c r="H21" s="145" t="s">
        <v>44</v>
      </c>
      <c r="I21" s="145" t="s">
        <v>1</v>
      </c>
      <c r="J21" s="146" t="s">
        <v>45</v>
      </c>
      <c r="K21" s="145" t="s">
        <v>40</v>
      </c>
      <c r="L21" s="52"/>
    </row>
    <row r="22" spans="1:14" ht="15.6" customHeight="1" x14ac:dyDescent="0.2">
      <c r="A22" s="29"/>
      <c r="B22" s="101" t="s">
        <v>101</v>
      </c>
      <c r="C22" s="266"/>
      <c r="D22" s="266"/>
      <c r="E22" s="266"/>
      <c r="F22" s="373">
        <v>1</v>
      </c>
      <c r="G22" s="373"/>
      <c r="H22" s="267"/>
      <c r="I22" s="87" t="s">
        <v>38</v>
      </c>
      <c r="J22" s="76">
        <f>H22*F22</f>
        <v>0</v>
      </c>
      <c r="K22" s="76">
        <v>0</v>
      </c>
      <c r="L22" s="6"/>
      <c r="M22" s="1"/>
      <c r="N22" s="277" t="s">
        <v>197</v>
      </c>
    </row>
    <row r="23" spans="1:14" s="4" customFormat="1" ht="15.6" customHeight="1" thickBot="1" x14ac:dyDescent="0.25">
      <c r="A23" s="33"/>
      <c r="B23" s="101" t="s">
        <v>11</v>
      </c>
      <c r="C23" s="266"/>
      <c r="D23" s="266"/>
      <c r="E23" s="266"/>
      <c r="F23" s="373">
        <v>1</v>
      </c>
      <c r="G23" s="373"/>
      <c r="H23" s="267"/>
      <c r="I23" s="87" t="s">
        <v>38</v>
      </c>
      <c r="J23" s="76">
        <f t="shared" ref="J23:J24" si="0">H23*F23</f>
        <v>0</v>
      </c>
      <c r="K23" s="76">
        <v>0</v>
      </c>
      <c r="L23" s="34"/>
      <c r="N23" s="278" t="s">
        <v>198</v>
      </c>
    </row>
    <row r="24" spans="1:14" s="53" customFormat="1" ht="15.6" customHeight="1" x14ac:dyDescent="0.2">
      <c r="A24" s="48"/>
      <c r="B24" s="101" t="s">
        <v>155</v>
      </c>
      <c r="C24" s="266"/>
      <c r="D24" s="266"/>
      <c r="E24" s="266"/>
      <c r="F24" s="373">
        <v>1</v>
      </c>
      <c r="G24" s="373"/>
      <c r="H24" s="268"/>
      <c r="I24" s="87" t="s">
        <v>38</v>
      </c>
      <c r="J24" s="76">
        <f t="shared" si="0"/>
        <v>0</v>
      </c>
      <c r="K24" s="88">
        <v>0</v>
      </c>
      <c r="L24" s="52"/>
    </row>
    <row r="25" spans="1:14" s="53" customFormat="1" ht="6.6" customHeight="1" thickBot="1" x14ac:dyDescent="0.3">
      <c r="A25" s="48"/>
      <c r="B25" s="90"/>
      <c r="C25" s="90"/>
      <c r="D25" s="90"/>
      <c r="E25" s="90"/>
      <c r="F25" s="90"/>
      <c r="G25" s="90"/>
      <c r="H25" s="90"/>
      <c r="I25" s="91"/>
      <c r="J25" s="153"/>
      <c r="K25" s="153"/>
      <c r="L25" s="52"/>
    </row>
    <row r="26" spans="1:14" ht="15" thickBot="1" x14ac:dyDescent="0.25">
      <c r="A26" s="29"/>
      <c r="B26" s="174" t="s">
        <v>164</v>
      </c>
      <c r="C26" s="35"/>
      <c r="D26" s="35"/>
      <c r="E26" s="35"/>
      <c r="F26" s="35"/>
      <c r="G26" s="35"/>
      <c r="H26" s="36"/>
      <c r="I26" s="23" t="s">
        <v>111</v>
      </c>
      <c r="J26" s="82">
        <f>SUM(J22:J24)</f>
        <v>0</v>
      </c>
      <c r="K26" s="82">
        <f>SUM(K22:K24)</f>
        <v>0</v>
      </c>
      <c r="L26" s="6"/>
      <c r="M26" s="1"/>
    </row>
    <row r="27" spans="1:14" ht="5.0999999999999996" customHeight="1" thickBot="1" x14ac:dyDescent="0.25">
      <c r="A27" s="29"/>
      <c r="B27" s="35"/>
      <c r="C27" s="35"/>
      <c r="D27" s="35"/>
      <c r="E27" s="35"/>
      <c r="F27" s="35"/>
      <c r="G27" s="35"/>
      <c r="H27" s="36"/>
      <c r="I27" s="23"/>
      <c r="J27" s="72"/>
      <c r="K27" s="15"/>
      <c r="L27" s="6"/>
      <c r="M27" s="1"/>
    </row>
    <row r="28" spans="1:14" ht="14.45" customHeight="1" thickBot="1" x14ac:dyDescent="0.25">
      <c r="A28" s="321" t="s">
        <v>42</v>
      </c>
      <c r="B28" s="322"/>
      <c r="C28" s="322"/>
      <c r="D28" s="322"/>
      <c r="E28" s="322"/>
      <c r="F28" s="322"/>
      <c r="G28" s="322"/>
      <c r="H28" s="322"/>
      <c r="I28" s="322"/>
      <c r="J28" s="322"/>
      <c r="K28" s="322"/>
      <c r="L28" s="323"/>
      <c r="M28" s="1"/>
    </row>
    <row r="29" spans="1:14" ht="15" thickBot="1" x14ac:dyDescent="0.25">
      <c r="A29" s="29"/>
      <c r="B29" s="35"/>
      <c r="C29" s="35"/>
      <c r="D29" s="35"/>
      <c r="E29" s="35"/>
      <c r="F29" s="35"/>
      <c r="G29" s="35"/>
      <c r="H29" s="36"/>
      <c r="I29" s="9"/>
      <c r="J29" s="85" t="s">
        <v>60</v>
      </c>
      <c r="K29" s="86" t="s">
        <v>61</v>
      </c>
      <c r="L29" s="6"/>
      <c r="M29" s="1"/>
    </row>
    <row r="30" spans="1:14" ht="15" customHeight="1" thickBot="1" x14ac:dyDescent="0.25">
      <c r="A30" s="29"/>
      <c r="B30" s="35"/>
      <c r="C30" s="35"/>
      <c r="D30" s="35"/>
      <c r="E30" s="35"/>
      <c r="F30" s="35"/>
      <c r="G30" s="35"/>
      <c r="I30" s="45" t="s">
        <v>16</v>
      </c>
      <c r="J30" s="75">
        <f>J16</f>
        <v>590.40000000000009</v>
      </c>
      <c r="K30" s="75">
        <f>K16</f>
        <v>0</v>
      </c>
      <c r="L30" s="6"/>
      <c r="M30" s="1"/>
    </row>
    <row r="31" spans="1:14" ht="15" thickBot="1" x14ac:dyDescent="0.25">
      <c r="A31" s="29"/>
      <c r="B31" s="35"/>
      <c r="C31" s="35"/>
      <c r="D31" s="35"/>
      <c r="E31" s="35"/>
      <c r="F31" s="35"/>
      <c r="G31" s="35"/>
      <c r="I31" s="45" t="s">
        <v>15</v>
      </c>
      <c r="J31" s="75">
        <f>J26</f>
        <v>0</v>
      </c>
      <c r="K31" s="75">
        <f>K26</f>
        <v>0</v>
      </c>
      <c r="L31" s="6"/>
      <c r="M31" s="1"/>
    </row>
    <row r="32" spans="1:14" ht="15" thickBot="1" x14ac:dyDescent="0.25">
      <c r="A32" s="29"/>
      <c r="B32" s="35"/>
      <c r="C32" s="35"/>
      <c r="D32" s="35"/>
      <c r="E32" s="35"/>
      <c r="F32" s="35"/>
      <c r="G32" s="35"/>
      <c r="I32" s="45" t="s">
        <v>17</v>
      </c>
      <c r="J32" s="75">
        <f>SUM(J30:J31)</f>
        <v>590.40000000000009</v>
      </c>
      <c r="K32" s="75">
        <f>SUM(K30:K31)</f>
        <v>0</v>
      </c>
      <c r="L32" s="6"/>
      <c r="M32" s="1"/>
    </row>
    <row r="33" spans="1:13" ht="6.6" customHeight="1" x14ac:dyDescent="0.2">
      <c r="A33" s="29"/>
      <c r="B33" s="35"/>
      <c r="C33" s="35"/>
      <c r="D33" s="35"/>
      <c r="E33" s="35"/>
      <c r="F33" s="35"/>
      <c r="G33" s="35"/>
      <c r="H33" s="12"/>
      <c r="I33" s="12"/>
      <c r="J33" s="74"/>
      <c r="K33" s="74"/>
      <c r="L33" s="6"/>
      <c r="M33" s="1"/>
    </row>
    <row r="34" spans="1:13" ht="24.95" customHeight="1" thickBot="1" x14ac:dyDescent="0.25">
      <c r="A34" s="29"/>
      <c r="B34" s="354"/>
      <c r="C34" s="354"/>
      <c r="D34" s="354"/>
      <c r="E34" s="354"/>
      <c r="F34" s="354"/>
      <c r="G34" s="354"/>
      <c r="H34" s="354"/>
      <c r="J34" s="333"/>
      <c r="K34" s="333"/>
      <c r="L34" s="6"/>
      <c r="M34" s="1"/>
    </row>
    <row r="35" spans="1:13" x14ac:dyDescent="0.2">
      <c r="A35" s="29"/>
      <c r="B35" s="44" t="s">
        <v>18</v>
      </c>
      <c r="C35" s="38"/>
      <c r="D35" s="37"/>
      <c r="E35" s="9"/>
      <c r="F35" s="9"/>
      <c r="G35" s="40"/>
      <c r="H35" s="9"/>
      <c r="J35" s="44" t="s">
        <v>19</v>
      </c>
      <c r="K35" s="9"/>
      <c r="L35" s="6"/>
      <c r="M35" s="1"/>
    </row>
    <row r="36" spans="1:13" ht="24.95" customHeight="1" thickBot="1" x14ac:dyDescent="0.25">
      <c r="A36" s="29"/>
      <c r="B36" s="354"/>
      <c r="C36" s="354"/>
      <c r="D36" s="354"/>
      <c r="E36" s="354"/>
      <c r="F36" s="354"/>
      <c r="G36" s="354"/>
      <c r="H36" s="354"/>
      <c r="J36" s="355"/>
      <c r="K36" s="355"/>
      <c r="L36" s="6"/>
      <c r="M36" s="1"/>
    </row>
    <row r="37" spans="1:13" x14ac:dyDescent="0.2">
      <c r="A37" s="29"/>
      <c r="B37" s="44" t="s">
        <v>20</v>
      </c>
      <c r="C37" s="39"/>
      <c r="D37" s="39"/>
      <c r="E37" s="39"/>
      <c r="F37" s="39"/>
      <c r="G37" s="39"/>
      <c r="H37" s="9"/>
      <c r="J37" s="44" t="s">
        <v>19</v>
      </c>
      <c r="K37" s="9"/>
      <c r="L37" s="6"/>
      <c r="M37" s="1"/>
    </row>
    <row r="38" spans="1:13" ht="24.95" customHeight="1" thickBot="1" x14ac:dyDescent="0.25">
      <c r="A38" s="29"/>
      <c r="B38" s="354"/>
      <c r="C38" s="354"/>
      <c r="D38" s="354"/>
      <c r="E38" s="354"/>
      <c r="F38" s="354"/>
      <c r="G38" s="354"/>
      <c r="H38" s="354"/>
      <c r="J38" s="332"/>
      <c r="K38" s="332"/>
      <c r="L38" s="6"/>
      <c r="M38" s="1"/>
    </row>
    <row r="39" spans="1:13" x14ac:dyDescent="0.2">
      <c r="A39" s="29"/>
      <c r="B39" s="44" t="s">
        <v>21</v>
      </c>
      <c r="C39" s="39"/>
      <c r="D39" s="39"/>
      <c r="E39" s="39"/>
      <c r="F39" s="39"/>
      <c r="G39" s="39"/>
      <c r="H39" s="9"/>
      <c r="J39" s="44" t="s">
        <v>19</v>
      </c>
      <c r="K39" s="9"/>
      <c r="L39" s="6"/>
      <c r="M39" s="1"/>
    </row>
    <row r="40" spans="1:13" ht="24.95" customHeight="1" thickBot="1" x14ac:dyDescent="0.25">
      <c r="A40" s="29"/>
      <c r="B40" s="354"/>
      <c r="C40" s="354"/>
      <c r="D40" s="354"/>
      <c r="E40" s="354"/>
      <c r="F40" s="354"/>
      <c r="G40" s="354"/>
      <c r="H40" s="354"/>
      <c r="J40" s="355"/>
      <c r="K40" s="355"/>
      <c r="L40" s="6"/>
      <c r="M40" s="1"/>
    </row>
    <row r="41" spans="1:13" x14ac:dyDescent="0.2">
      <c r="A41" s="29"/>
      <c r="B41" s="44" t="s">
        <v>22</v>
      </c>
      <c r="C41" s="39"/>
      <c r="D41" s="39"/>
      <c r="E41" s="39"/>
      <c r="F41" s="39"/>
      <c r="G41" s="39"/>
      <c r="H41" s="9"/>
      <c r="J41" s="44" t="s">
        <v>19</v>
      </c>
      <c r="K41" s="9"/>
      <c r="L41" s="6"/>
      <c r="M41" s="1"/>
    </row>
    <row r="42" spans="1:13" ht="5.0999999999999996" customHeight="1" thickBot="1" x14ac:dyDescent="0.25">
      <c r="A42" s="27"/>
      <c r="B42" s="2"/>
      <c r="C42" s="2"/>
      <c r="D42" s="2"/>
      <c r="E42" s="2"/>
      <c r="F42" s="2"/>
      <c r="G42" s="2"/>
      <c r="H42" s="2"/>
      <c r="I42" s="2"/>
      <c r="J42" s="2"/>
      <c r="K42" s="2"/>
      <c r="L42" s="41"/>
    </row>
    <row r="45" spans="1:13" ht="15" thickBot="1" x14ac:dyDescent="0.25"/>
    <row r="46" spans="1:13" ht="15" thickBot="1" x14ac:dyDescent="0.25">
      <c r="A46" s="321" t="s">
        <v>120</v>
      </c>
      <c r="B46" s="322"/>
      <c r="C46" s="322"/>
      <c r="D46" s="322"/>
      <c r="E46" s="322"/>
      <c r="F46" s="322"/>
      <c r="G46" s="322"/>
      <c r="H46" s="322"/>
      <c r="I46" s="322"/>
      <c r="J46" s="322"/>
      <c r="K46" s="322"/>
      <c r="L46" s="323"/>
    </row>
    <row r="47" spans="1:13" ht="42" customHeight="1" x14ac:dyDescent="0.2">
      <c r="A47" s="48"/>
      <c r="B47" s="155" t="s">
        <v>7</v>
      </c>
      <c r="C47" s="156"/>
      <c r="D47" s="156"/>
      <c r="E47" s="156"/>
      <c r="F47" s="370" t="s">
        <v>121</v>
      </c>
      <c r="G47" s="371"/>
      <c r="H47" s="157" t="s">
        <v>44</v>
      </c>
      <c r="I47" s="157" t="s">
        <v>1</v>
      </c>
      <c r="J47" s="158"/>
      <c r="K47" s="157"/>
      <c r="L47" s="52"/>
    </row>
    <row r="48" spans="1:13" x14ac:dyDescent="0.2">
      <c r="A48" s="29"/>
      <c r="B48" s="337" t="s">
        <v>101</v>
      </c>
      <c r="C48" s="338"/>
      <c r="D48" s="338"/>
      <c r="E48" s="152"/>
      <c r="F48" s="375">
        <v>1</v>
      </c>
      <c r="G48" s="376"/>
      <c r="H48" s="159">
        <f>J22</f>
        <v>0</v>
      </c>
      <c r="I48" s="8" t="s">
        <v>38</v>
      </c>
      <c r="J48" s="160"/>
      <c r="K48" s="76"/>
      <c r="L48" s="6"/>
    </row>
    <row r="49" spans="1:12" x14ac:dyDescent="0.2">
      <c r="A49" s="33"/>
      <c r="B49" s="61" t="s">
        <v>11</v>
      </c>
      <c r="C49" s="62"/>
      <c r="D49" s="62"/>
      <c r="E49" s="152"/>
      <c r="F49" s="375">
        <v>1</v>
      </c>
      <c r="G49" s="376"/>
      <c r="H49" s="159">
        <f>J23</f>
        <v>0</v>
      </c>
      <c r="I49" s="8" t="s">
        <v>38</v>
      </c>
      <c r="J49" s="159"/>
      <c r="K49" s="76"/>
      <c r="L49" s="34"/>
    </row>
    <row r="50" spans="1:12" x14ac:dyDescent="0.2">
      <c r="A50" s="33"/>
      <c r="B50" s="68" t="s">
        <v>62</v>
      </c>
      <c r="C50" s="69"/>
      <c r="D50" s="69"/>
      <c r="E50" s="152"/>
      <c r="F50" s="375">
        <v>1</v>
      </c>
      <c r="G50" s="376"/>
      <c r="H50" s="159" t="e">
        <f>#REF!</f>
        <v>#REF!</v>
      </c>
      <c r="I50" s="87" t="s">
        <v>38</v>
      </c>
      <c r="J50" s="159"/>
      <c r="K50" s="76"/>
      <c r="L50" s="34"/>
    </row>
    <row r="51" spans="1:12" x14ac:dyDescent="0.2">
      <c r="A51" s="48"/>
      <c r="B51" s="365" t="s">
        <v>118</v>
      </c>
      <c r="C51" s="366"/>
      <c r="D51" s="366"/>
      <c r="E51" s="367"/>
      <c r="F51" s="375">
        <v>1</v>
      </c>
      <c r="G51" s="376"/>
      <c r="H51" s="159">
        <f>J24</f>
        <v>0</v>
      </c>
      <c r="I51" s="87" t="s">
        <v>38</v>
      </c>
      <c r="J51" s="159"/>
      <c r="K51" s="88"/>
      <c r="L51" s="52"/>
    </row>
    <row r="52" spans="1:12" ht="6.6" customHeight="1" thickBot="1" x14ac:dyDescent="0.25">
      <c r="A52" s="27"/>
      <c r="B52" s="2"/>
      <c r="C52" s="2"/>
      <c r="D52" s="2"/>
      <c r="E52" s="2"/>
      <c r="F52" s="2"/>
      <c r="G52" s="2"/>
      <c r="H52" s="2"/>
      <c r="I52" s="2"/>
      <c r="J52" s="2"/>
      <c r="K52" s="2"/>
      <c r="L52" s="41"/>
    </row>
  </sheetData>
  <mergeCells count="36">
    <mergeCell ref="B48:D48"/>
    <mergeCell ref="F48:G48"/>
    <mergeCell ref="F49:G49"/>
    <mergeCell ref="F50:G50"/>
    <mergeCell ref="B51:E51"/>
    <mergeCell ref="F51:G51"/>
    <mergeCell ref="F22:G22"/>
    <mergeCell ref="F23:G23"/>
    <mergeCell ref="F24:G24"/>
    <mergeCell ref="A46:L46"/>
    <mergeCell ref="F47:G47"/>
    <mergeCell ref="A28:L28"/>
    <mergeCell ref="B40:H40"/>
    <mergeCell ref="J40:K40"/>
    <mergeCell ref="B38:H38"/>
    <mergeCell ref="J38:K38"/>
    <mergeCell ref="B34:H34"/>
    <mergeCell ref="J34:K34"/>
    <mergeCell ref="B36:H36"/>
    <mergeCell ref="J36:K36"/>
    <mergeCell ref="A18:L18"/>
    <mergeCell ref="B19:K20"/>
    <mergeCell ref="F13:G13"/>
    <mergeCell ref="F14:G14"/>
    <mergeCell ref="F21:G21"/>
    <mergeCell ref="E7:K7"/>
    <mergeCell ref="F8:G8"/>
    <mergeCell ref="A10:L10"/>
    <mergeCell ref="F11:K11"/>
    <mergeCell ref="B17:K17"/>
    <mergeCell ref="C6:E6"/>
    <mergeCell ref="A1:L1"/>
    <mergeCell ref="B2:K2"/>
    <mergeCell ref="B3:K3"/>
    <mergeCell ref="A4:L4"/>
    <mergeCell ref="D5:K5"/>
  </mergeCells>
  <dataValidations count="1">
    <dataValidation type="list" allowBlank="1" showInputMessage="1" showErrorMessage="1" sqref="D23 D49" xr:uid="{2CC8B366-5AF6-474F-BBC6-6E3D8CA54861}">
      <formula1>$I$110:$I$150</formula1>
    </dataValidation>
  </dataValidations>
  <printOptions horizontalCentered="1"/>
  <pageMargins left="0.3" right="0.3" top="0.75" bottom="0.75" header="0.3" footer="0.3"/>
  <pageSetup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E0ECD-D052-49FE-9CC3-0003FB953575}">
  <sheetPr>
    <pageSetUpPr fitToPage="1"/>
  </sheetPr>
  <dimension ref="A1:K34"/>
  <sheetViews>
    <sheetView tabSelected="1" topLeftCell="A2" workbookViewId="0">
      <selection activeCell="I12" sqref="I12"/>
    </sheetView>
  </sheetViews>
  <sheetFormatPr defaultColWidth="8.7109375" defaultRowHeight="14.25" x14ac:dyDescent="0.2"/>
  <cols>
    <col min="1" max="1" width="1.5703125" style="9" customWidth="1"/>
    <col min="2" max="2" width="6.140625" style="1" customWidth="1"/>
    <col min="3" max="3" width="9.42578125" style="1" customWidth="1"/>
    <col min="4" max="4" width="18.140625" style="1" customWidth="1"/>
    <col min="5" max="5" width="19.5703125" style="1" customWidth="1"/>
    <col min="6" max="6" width="10" style="1" customWidth="1"/>
    <col min="7" max="7" width="13.140625" style="1" customWidth="1"/>
    <col min="8" max="8" width="12.42578125" style="1" customWidth="1"/>
    <col min="9" max="9" width="18.5703125" style="1" customWidth="1"/>
    <col min="10" max="10" width="1.85546875" style="1" customWidth="1"/>
    <col min="11" max="11" width="10" style="9" customWidth="1"/>
    <col min="12" max="16384" width="8.7109375" style="1"/>
  </cols>
  <sheetData>
    <row r="1" spans="1:11" s="26" customFormat="1" ht="24" customHeight="1" thickBot="1" x14ac:dyDescent="0.3">
      <c r="A1" s="318" t="s">
        <v>123</v>
      </c>
      <c r="B1" s="319"/>
      <c r="C1" s="319"/>
      <c r="D1" s="319"/>
      <c r="E1" s="319"/>
      <c r="F1" s="319"/>
      <c r="G1" s="319"/>
      <c r="H1" s="319"/>
      <c r="I1" s="319"/>
      <c r="J1" s="320"/>
      <c r="K1" s="25"/>
    </row>
    <row r="2" spans="1:11" ht="15" customHeight="1" thickBot="1" x14ac:dyDescent="0.25">
      <c r="A2" s="27"/>
      <c r="B2" s="377" t="s">
        <v>49</v>
      </c>
      <c r="C2" s="377"/>
      <c r="D2" s="377"/>
      <c r="E2" s="377"/>
      <c r="F2" s="377"/>
      <c r="G2" s="377"/>
      <c r="H2" s="377"/>
      <c r="I2" s="377"/>
      <c r="J2" s="28"/>
    </row>
    <row r="3" spans="1:11" ht="14.45" customHeight="1" thickBot="1" x14ac:dyDescent="0.25">
      <c r="A3" s="321" t="s">
        <v>36</v>
      </c>
      <c r="B3" s="322"/>
      <c r="C3" s="322"/>
      <c r="D3" s="322"/>
      <c r="E3" s="322"/>
      <c r="F3" s="322"/>
      <c r="G3" s="322"/>
      <c r="H3" s="322"/>
      <c r="I3" s="322"/>
      <c r="J3" s="323"/>
      <c r="K3" s="1"/>
    </row>
    <row r="4" spans="1:11" ht="18" customHeight="1" x14ac:dyDescent="0.2">
      <c r="A4" s="14"/>
      <c r="B4" s="55" t="s">
        <v>185</v>
      </c>
      <c r="C4" s="55"/>
      <c r="D4" s="353"/>
      <c r="E4" s="353"/>
      <c r="F4" s="353"/>
      <c r="G4" s="353"/>
      <c r="H4" s="353"/>
      <c r="I4" s="353"/>
      <c r="J4" s="3"/>
    </row>
    <row r="5" spans="1:11" ht="18" customHeight="1" x14ac:dyDescent="0.2">
      <c r="A5" s="29"/>
      <c r="B5" s="84" t="s">
        <v>25</v>
      </c>
      <c r="C5" s="326"/>
      <c r="D5" s="326"/>
      <c r="E5" s="326"/>
      <c r="F5" s="84"/>
      <c r="G5" s="84" t="s">
        <v>26</v>
      </c>
      <c r="H5" s="236"/>
      <c r="I5" s="57"/>
      <c r="J5" s="30"/>
    </row>
    <row r="6" spans="1:11" ht="18" customHeight="1" x14ac:dyDescent="0.2">
      <c r="A6" s="29"/>
      <c r="B6" s="84" t="s">
        <v>46</v>
      </c>
      <c r="C6" s="84"/>
      <c r="D6" s="10"/>
      <c r="E6" s="326"/>
      <c r="F6" s="326"/>
      <c r="G6" s="326"/>
      <c r="H6" s="326"/>
      <c r="I6" s="326"/>
      <c r="J6" s="30"/>
    </row>
    <row r="7" spans="1:11" ht="18" customHeight="1" x14ac:dyDescent="0.2">
      <c r="A7" s="29"/>
      <c r="B7" s="84" t="s">
        <v>0</v>
      </c>
      <c r="C7" s="84"/>
      <c r="D7" s="84"/>
      <c r="E7" s="23" t="s">
        <v>28</v>
      </c>
      <c r="F7" s="168"/>
      <c r="G7" s="23" t="s">
        <v>29</v>
      </c>
      <c r="H7" s="56"/>
      <c r="I7" s="24"/>
      <c r="J7" s="6"/>
    </row>
    <row r="8" spans="1:11" ht="6.95" customHeight="1" thickBot="1" x14ac:dyDescent="0.25">
      <c r="A8" s="27"/>
      <c r="B8" s="22"/>
      <c r="C8" s="22"/>
      <c r="D8" s="22"/>
      <c r="E8" s="22"/>
      <c r="F8" s="22"/>
      <c r="G8" s="22"/>
      <c r="H8" s="22"/>
      <c r="I8" s="22"/>
      <c r="J8" s="31"/>
    </row>
    <row r="9" spans="1:11" ht="14.45" customHeight="1" thickBot="1" x14ac:dyDescent="0.25">
      <c r="A9" s="321" t="s">
        <v>124</v>
      </c>
      <c r="B9" s="322"/>
      <c r="C9" s="322"/>
      <c r="D9" s="322"/>
      <c r="E9" s="322"/>
      <c r="F9" s="322"/>
      <c r="G9" s="322"/>
      <c r="H9" s="322"/>
      <c r="I9" s="322"/>
      <c r="J9" s="323"/>
      <c r="K9" s="1"/>
    </row>
    <row r="10" spans="1:11" x14ac:dyDescent="0.2">
      <c r="A10" s="29"/>
      <c r="B10" s="378" t="s">
        <v>129</v>
      </c>
      <c r="C10" s="378"/>
      <c r="D10" s="378"/>
      <c r="E10" s="378"/>
      <c r="F10" s="378"/>
      <c r="G10" s="378"/>
      <c r="H10" s="378"/>
      <c r="I10" s="378"/>
      <c r="J10" s="6"/>
      <c r="K10" s="1"/>
    </row>
    <row r="11" spans="1:11" s="53" customFormat="1" ht="26.1" customHeight="1" x14ac:dyDescent="0.25">
      <c r="A11" s="48"/>
      <c r="B11" s="60" t="s">
        <v>7</v>
      </c>
      <c r="C11" s="80"/>
      <c r="D11" s="49"/>
      <c r="E11" s="170" t="s">
        <v>10</v>
      </c>
      <c r="F11" s="170" t="s">
        <v>119</v>
      </c>
      <c r="G11" s="81" t="s">
        <v>44</v>
      </c>
      <c r="H11" s="81" t="s">
        <v>1</v>
      </c>
      <c r="I11" s="51" t="s">
        <v>45</v>
      </c>
      <c r="J11" s="52"/>
    </row>
    <row r="12" spans="1:11" s="53" customFormat="1" ht="15.95" customHeight="1" x14ac:dyDescent="0.25">
      <c r="A12" s="48"/>
      <c r="B12" s="101" t="s">
        <v>196</v>
      </c>
      <c r="C12" s="102"/>
      <c r="D12" s="102"/>
      <c r="E12" s="171"/>
      <c r="F12" s="387">
        <f>RATES!D59</f>
        <v>17.61</v>
      </c>
      <c r="G12" s="388"/>
      <c r="H12" s="388" t="s">
        <v>13</v>
      </c>
      <c r="I12" s="389">
        <f>F12*G12</f>
        <v>0</v>
      </c>
      <c r="J12" s="52"/>
    </row>
    <row r="13" spans="1:11" s="53" customFormat="1" ht="15.95" customHeight="1" x14ac:dyDescent="0.25">
      <c r="A13" s="48"/>
      <c r="B13" s="101" t="s">
        <v>137</v>
      </c>
      <c r="C13" s="102"/>
      <c r="D13" s="103"/>
      <c r="E13" s="171"/>
      <c r="F13" s="237">
        <f>RATES!D49</f>
        <v>78.92</v>
      </c>
      <c r="G13" s="49"/>
      <c r="H13" s="49" t="s">
        <v>6</v>
      </c>
      <c r="I13" s="94">
        <f t="shared" ref="I13:I17" si="0">F13*G13</f>
        <v>0</v>
      </c>
      <c r="J13" s="52"/>
    </row>
    <row r="14" spans="1:11" s="53" customFormat="1" ht="15.95" customHeight="1" x14ac:dyDescent="0.25">
      <c r="A14" s="48"/>
      <c r="B14" s="101" t="s">
        <v>125</v>
      </c>
      <c r="C14" s="102"/>
      <c r="D14" s="103"/>
      <c r="E14" s="171"/>
      <c r="F14" s="237">
        <f>RATES!D50</f>
        <v>18.059999999999999</v>
      </c>
      <c r="G14" s="49"/>
      <c r="H14" s="49" t="s">
        <v>13</v>
      </c>
      <c r="I14" s="94">
        <f t="shared" si="0"/>
        <v>0</v>
      </c>
      <c r="J14" s="52"/>
    </row>
    <row r="15" spans="1:11" s="53" customFormat="1" ht="15.95" customHeight="1" x14ac:dyDescent="0.25">
      <c r="A15" s="48"/>
      <c r="B15" s="101" t="s">
        <v>126</v>
      </c>
      <c r="C15" s="102"/>
      <c r="D15" s="103"/>
      <c r="E15" s="171"/>
      <c r="F15" s="237">
        <f>IF(H5=RATES!F10,RATES!F51,(IF(H5=RATES!G10,RATES!G51,(IF(H5=RATES!H10,RATES!H51,(IF(H5=RATES!I10,RATES!I51,(IF(H5=RATES!J10,RATES!J51,0)))))))))</f>
        <v>0</v>
      </c>
      <c r="G15" s="49"/>
      <c r="H15" s="49" t="s">
        <v>103</v>
      </c>
      <c r="I15" s="94">
        <f t="shared" si="0"/>
        <v>0</v>
      </c>
      <c r="J15" s="52"/>
    </row>
    <row r="16" spans="1:11" s="53" customFormat="1" ht="15.95" customHeight="1" x14ac:dyDescent="0.25">
      <c r="A16" s="48"/>
      <c r="B16" s="337" t="s">
        <v>204</v>
      </c>
      <c r="C16" s="338"/>
      <c r="D16" s="339"/>
      <c r="E16" s="171"/>
      <c r="F16" s="237">
        <f>RATES!D52</f>
        <v>12.36</v>
      </c>
      <c r="G16" s="49"/>
      <c r="H16" s="49" t="s">
        <v>13</v>
      </c>
      <c r="I16" s="94">
        <f t="shared" si="0"/>
        <v>0</v>
      </c>
      <c r="J16" s="52"/>
    </row>
    <row r="17" spans="1:11" s="53" customFormat="1" ht="15.95" customHeight="1" x14ac:dyDescent="0.25">
      <c r="A17" s="48"/>
      <c r="B17" s="337" t="s">
        <v>76</v>
      </c>
      <c r="C17" s="338"/>
      <c r="D17" s="339"/>
      <c r="E17" s="171"/>
      <c r="F17" s="237">
        <f>IF(H5=RATES!F10,RATES!F53,(IF(H5=RATES!G10,RATES!G53,(IF(H5=RATES!H10,RATES!H53,(IF(H5=RATES!I10,RATES!I53,(IF(H5=RATES!J10,RATES!J53,0)))))))))</f>
        <v>0</v>
      </c>
      <c r="G17" s="49"/>
      <c r="H17" s="49" t="s">
        <v>13</v>
      </c>
      <c r="I17" s="94">
        <f t="shared" si="0"/>
        <v>0</v>
      </c>
      <c r="J17" s="52"/>
    </row>
    <row r="18" spans="1:11" s="53" customFormat="1" ht="6.95" customHeight="1" thickBot="1" x14ac:dyDescent="0.3">
      <c r="A18" s="48"/>
      <c r="B18" s="235"/>
      <c r="C18" s="235"/>
      <c r="D18" s="235"/>
      <c r="E18" s="180"/>
      <c r="F18" s="180"/>
      <c r="G18" s="214"/>
      <c r="H18" s="214"/>
      <c r="I18" s="153"/>
      <c r="J18" s="52"/>
    </row>
    <row r="19" spans="1:11" ht="17.45" customHeight="1" thickBot="1" x14ac:dyDescent="0.25">
      <c r="A19" s="29"/>
      <c r="B19" s="35"/>
      <c r="C19" s="35"/>
      <c r="D19" s="35"/>
      <c r="E19" s="35"/>
      <c r="F19" s="35"/>
      <c r="G19" s="36"/>
      <c r="H19" s="23" t="s">
        <v>127</v>
      </c>
      <c r="I19" s="82">
        <f>SUM(I12:I17)</f>
        <v>0</v>
      </c>
      <c r="J19" s="6"/>
      <c r="K19" s="1"/>
    </row>
    <row r="20" spans="1:11" ht="15" thickBot="1" x14ac:dyDescent="0.25">
      <c r="A20" s="29"/>
      <c r="B20" s="35"/>
      <c r="C20" s="35"/>
      <c r="D20" s="35"/>
      <c r="E20" s="35"/>
      <c r="F20" s="35"/>
      <c r="G20" s="36"/>
      <c r="H20" s="23"/>
      <c r="I20" s="72"/>
      <c r="J20" s="6"/>
      <c r="K20" s="1"/>
    </row>
    <row r="21" spans="1:11" ht="14.45" customHeight="1" thickBot="1" x14ac:dyDescent="0.25">
      <c r="A21" s="321" t="s">
        <v>130</v>
      </c>
      <c r="B21" s="322"/>
      <c r="C21" s="322"/>
      <c r="D21" s="322"/>
      <c r="E21" s="322"/>
      <c r="F21" s="322"/>
      <c r="G21" s="322"/>
      <c r="H21" s="322"/>
      <c r="I21" s="322"/>
      <c r="J21" s="323"/>
      <c r="K21" s="1"/>
    </row>
    <row r="22" spans="1:11" s="108" customFormat="1" ht="8.4499999999999993" customHeight="1" x14ac:dyDescent="0.2">
      <c r="A22" s="104"/>
      <c r="B22" s="105"/>
      <c r="C22" s="105"/>
      <c r="D22" s="105"/>
      <c r="E22" s="105"/>
      <c r="F22" s="105"/>
      <c r="G22" s="105"/>
      <c r="H22" s="105"/>
      <c r="I22" s="106"/>
      <c r="J22" s="107"/>
    </row>
    <row r="23" spans="1:11" ht="15" thickBot="1" x14ac:dyDescent="0.25">
      <c r="A23" s="29"/>
      <c r="B23" s="35"/>
      <c r="C23" s="35"/>
      <c r="D23" s="35"/>
      <c r="E23" s="35"/>
      <c r="F23" s="35"/>
      <c r="G23" s="36"/>
      <c r="H23" s="9"/>
      <c r="I23" s="54" t="s">
        <v>60</v>
      </c>
      <c r="J23" s="6"/>
      <c r="K23" s="1"/>
    </row>
    <row r="24" spans="1:11" ht="15" thickBot="1" x14ac:dyDescent="0.25">
      <c r="A24" s="29"/>
      <c r="B24" s="35"/>
      <c r="C24" s="35"/>
      <c r="D24" s="35"/>
      <c r="E24" s="35"/>
      <c r="F24" s="35"/>
      <c r="H24" s="45" t="s">
        <v>128</v>
      </c>
      <c r="I24" s="75">
        <f>I19</f>
        <v>0</v>
      </c>
      <c r="J24" s="6"/>
      <c r="K24" s="1"/>
    </row>
    <row r="25" spans="1:11" ht="6.6" customHeight="1" x14ac:dyDescent="0.2">
      <c r="A25" s="29"/>
      <c r="B25" s="35"/>
      <c r="C25" s="35"/>
      <c r="D25" s="35"/>
      <c r="E25" s="35"/>
      <c r="F25" s="35"/>
      <c r="G25" s="12"/>
      <c r="H25" s="12"/>
      <c r="I25" s="74"/>
      <c r="J25" s="6"/>
      <c r="K25" s="1"/>
    </row>
    <row r="26" spans="1:11" ht="24.95" customHeight="1" thickBot="1" x14ac:dyDescent="0.25">
      <c r="A26" s="29"/>
      <c r="B26" s="354"/>
      <c r="C26" s="354"/>
      <c r="D26" s="354"/>
      <c r="E26" s="354"/>
      <c r="F26" s="354"/>
      <c r="G26" s="354"/>
      <c r="I26" s="73"/>
      <c r="J26" s="6"/>
      <c r="K26" s="1"/>
    </row>
    <row r="27" spans="1:11" x14ac:dyDescent="0.2">
      <c r="A27" s="29"/>
      <c r="B27" s="44" t="s">
        <v>18</v>
      </c>
      <c r="C27" s="38"/>
      <c r="D27" s="37"/>
      <c r="E27" s="9"/>
      <c r="F27" s="40"/>
      <c r="G27" s="9"/>
      <c r="I27" s="44" t="s">
        <v>19</v>
      </c>
      <c r="J27" s="6"/>
      <c r="K27" s="1"/>
    </row>
    <row r="28" spans="1:11" ht="24.95" customHeight="1" thickBot="1" x14ac:dyDescent="0.25">
      <c r="A28" s="29"/>
      <c r="B28" s="354"/>
      <c r="C28" s="354"/>
      <c r="D28" s="354"/>
      <c r="E28" s="354"/>
      <c r="F28" s="354"/>
      <c r="G28" s="354"/>
      <c r="I28" s="46"/>
      <c r="J28" s="6"/>
      <c r="K28" s="1"/>
    </row>
    <row r="29" spans="1:11" x14ac:dyDescent="0.2">
      <c r="A29" s="29"/>
      <c r="B29" s="44" t="s">
        <v>20</v>
      </c>
      <c r="C29" s="39"/>
      <c r="D29" s="39"/>
      <c r="E29" s="39"/>
      <c r="F29" s="39"/>
      <c r="G29" s="9"/>
      <c r="I29" s="44" t="s">
        <v>19</v>
      </c>
      <c r="J29" s="6"/>
      <c r="K29" s="1"/>
    </row>
    <row r="30" spans="1:11" ht="24.95" customHeight="1" thickBot="1" x14ac:dyDescent="0.25">
      <c r="A30" s="29"/>
      <c r="B30" s="354"/>
      <c r="C30" s="354"/>
      <c r="D30" s="354"/>
      <c r="E30" s="354"/>
      <c r="F30" s="354"/>
      <c r="G30" s="354"/>
      <c r="I30" s="47"/>
      <c r="J30" s="6"/>
      <c r="K30" s="1"/>
    </row>
    <row r="31" spans="1:11" x14ac:dyDescent="0.2">
      <c r="A31" s="29"/>
      <c r="B31" s="44" t="s">
        <v>21</v>
      </c>
      <c r="C31" s="39"/>
      <c r="D31" s="39"/>
      <c r="E31" s="39"/>
      <c r="F31" s="39"/>
      <c r="G31" s="9"/>
      <c r="I31" s="44" t="s">
        <v>19</v>
      </c>
      <c r="J31" s="6"/>
      <c r="K31" s="1"/>
    </row>
    <row r="32" spans="1:11" ht="24.95" customHeight="1" thickBot="1" x14ac:dyDescent="0.25">
      <c r="A32" s="29"/>
      <c r="B32" s="354"/>
      <c r="C32" s="354"/>
      <c r="D32" s="354"/>
      <c r="E32" s="354"/>
      <c r="F32" s="354"/>
      <c r="G32" s="354"/>
      <c r="I32" s="46"/>
      <c r="J32" s="6"/>
      <c r="K32" s="1"/>
    </row>
    <row r="33" spans="1:11" x14ac:dyDescent="0.2">
      <c r="A33" s="29"/>
      <c r="B33" s="44" t="s">
        <v>22</v>
      </c>
      <c r="C33" s="39"/>
      <c r="D33" s="39"/>
      <c r="E33" s="39"/>
      <c r="F33" s="39"/>
      <c r="G33" s="9"/>
      <c r="I33" s="44" t="s">
        <v>19</v>
      </c>
      <c r="J33" s="6"/>
      <c r="K33" s="1"/>
    </row>
    <row r="34" spans="1:11" ht="5.0999999999999996" customHeight="1" thickBot="1" x14ac:dyDescent="0.25">
      <c r="A34" s="27"/>
      <c r="B34" s="2"/>
      <c r="C34" s="2"/>
      <c r="D34" s="2"/>
      <c r="E34" s="2"/>
      <c r="F34" s="2"/>
      <c r="G34" s="2"/>
      <c r="H34" s="2"/>
      <c r="I34" s="2"/>
      <c r="J34" s="41"/>
    </row>
  </sheetData>
  <mergeCells count="15">
    <mergeCell ref="B17:D17"/>
    <mergeCell ref="A21:J21"/>
    <mergeCell ref="B30:G30"/>
    <mergeCell ref="B32:G32"/>
    <mergeCell ref="A1:J1"/>
    <mergeCell ref="B2:I2"/>
    <mergeCell ref="A3:J3"/>
    <mergeCell ref="A9:J9"/>
    <mergeCell ref="B26:G26"/>
    <mergeCell ref="B28:G28"/>
    <mergeCell ref="B16:D16"/>
    <mergeCell ref="B10:I10"/>
    <mergeCell ref="C5:E5"/>
    <mergeCell ref="E6:I6"/>
    <mergeCell ref="D4:I4"/>
  </mergeCells>
  <dataValidations count="1">
    <dataValidation type="list" allowBlank="1" showInputMessage="1" showErrorMessage="1" sqref="D13:D15" xr:uid="{35EC3B03-9184-4CA9-A90E-B770981A1A8C}">
      <formula1>$H$107:$H$147</formula1>
    </dataValidation>
  </dataValidations>
  <printOptions horizontalCentered="1"/>
  <pageMargins left="0.4" right="0.4" top="0.75" bottom="0.5" header="0.3" footer="0.3"/>
  <pageSetup scale="8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BC7EE-2229-4A94-B9CD-B74FA71B41EC}">
  <sheetPr>
    <pageSetUpPr fitToPage="1"/>
  </sheetPr>
  <dimension ref="A1:S54"/>
  <sheetViews>
    <sheetView topLeftCell="A18" workbookViewId="0">
      <selection activeCell="N9" sqref="N9"/>
    </sheetView>
  </sheetViews>
  <sheetFormatPr defaultColWidth="8.7109375" defaultRowHeight="14.25" x14ac:dyDescent="0.2"/>
  <cols>
    <col min="1" max="1" width="1.5703125" style="9" customWidth="1"/>
    <col min="2" max="2" width="7.140625" style="1" customWidth="1"/>
    <col min="3" max="3" width="15.5703125" style="1" customWidth="1"/>
    <col min="4" max="4" width="10.28515625" style="1" customWidth="1"/>
    <col min="5" max="5" width="13.42578125" style="1" customWidth="1"/>
    <col min="6" max="6" width="6.85546875" style="1" customWidth="1"/>
    <col min="7" max="7" width="10.140625" style="1" customWidth="1"/>
    <col min="8" max="8" width="13.140625" style="1" customWidth="1"/>
    <col min="9" max="9" width="12.42578125" style="1" customWidth="1"/>
    <col min="10" max="10" width="14.7109375" style="1" customWidth="1"/>
    <col min="11" max="11" width="16.28515625" style="1" customWidth="1"/>
    <col min="12" max="12" width="1.85546875" style="1" customWidth="1"/>
    <col min="13" max="13" width="10" style="9" customWidth="1"/>
    <col min="14" max="14" width="29.5703125" style="1" bestFit="1" customWidth="1"/>
    <col min="15" max="16384" width="8.7109375" style="1"/>
  </cols>
  <sheetData>
    <row r="1" spans="1:13" s="26" customFormat="1" ht="19.5" customHeight="1" x14ac:dyDescent="0.25">
      <c r="A1" s="348" t="s">
        <v>122</v>
      </c>
      <c r="B1" s="349"/>
      <c r="C1" s="349"/>
      <c r="D1" s="349"/>
      <c r="E1" s="349"/>
      <c r="F1" s="349"/>
      <c r="G1" s="349"/>
      <c r="H1" s="349"/>
      <c r="I1" s="349"/>
      <c r="J1" s="349"/>
      <c r="K1" s="349"/>
      <c r="L1" s="350"/>
      <c r="M1" s="25"/>
    </row>
    <row r="2" spans="1:13" ht="15" customHeight="1" thickBot="1" x14ac:dyDescent="0.25">
      <c r="A2" s="27"/>
      <c r="B2" s="327" t="s">
        <v>49</v>
      </c>
      <c r="C2" s="327"/>
      <c r="D2" s="327"/>
      <c r="E2" s="327"/>
      <c r="F2" s="327"/>
      <c r="G2" s="327"/>
      <c r="H2" s="327"/>
      <c r="I2" s="327"/>
      <c r="J2" s="327"/>
      <c r="K2" s="327"/>
      <c r="L2" s="28"/>
    </row>
    <row r="3" spans="1:13" ht="14.45" customHeight="1" thickBot="1" x14ac:dyDescent="0.25">
      <c r="A3" s="321" t="s">
        <v>36</v>
      </c>
      <c r="B3" s="322"/>
      <c r="C3" s="322"/>
      <c r="D3" s="322"/>
      <c r="E3" s="322"/>
      <c r="F3" s="322"/>
      <c r="G3" s="322"/>
      <c r="H3" s="322"/>
      <c r="I3" s="322"/>
      <c r="J3" s="322"/>
      <c r="K3" s="322"/>
      <c r="L3" s="323"/>
      <c r="M3" s="1"/>
    </row>
    <row r="4" spans="1:13" ht="15.95" customHeight="1" x14ac:dyDescent="0.2">
      <c r="A4" s="14"/>
      <c r="B4" s="55" t="s">
        <v>185</v>
      </c>
      <c r="C4" s="55"/>
      <c r="D4" s="353"/>
      <c r="E4" s="353"/>
      <c r="F4" s="353"/>
      <c r="G4" s="353"/>
      <c r="H4" s="353"/>
      <c r="I4" s="353"/>
      <c r="J4" s="353"/>
      <c r="K4" s="353"/>
      <c r="L4" s="3"/>
    </row>
    <row r="5" spans="1:13" ht="15.95" customHeight="1" x14ac:dyDescent="0.2">
      <c r="A5" s="29"/>
      <c r="B5" s="84" t="s">
        <v>25</v>
      </c>
      <c r="C5" s="326"/>
      <c r="D5" s="326"/>
      <c r="E5" s="326"/>
      <c r="F5" s="84"/>
      <c r="G5" s="84"/>
      <c r="H5" s="84" t="s">
        <v>26</v>
      </c>
      <c r="I5" s="56"/>
      <c r="J5" s="57"/>
      <c r="K5" s="84"/>
      <c r="L5" s="30"/>
    </row>
    <row r="6" spans="1:13" ht="15.95" customHeight="1" x14ac:dyDescent="0.2">
      <c r="A6" s="29"/>
      <c r="B6" s="84" t="s">
        <v>46</v>
      </c>
      <c r="C6" s="84"/>
      <c r="D6" s="263"/>
      <c r="E6" s="326"/>
      <c r="F6" s="326"/>
      <c r="G6" s="326"/>
      <c r="H6" s="326"/>
      <c r="I6" s="326"/>
      <c r="J6" s="326"/>
      <c r="K6" s="326"/>
      <c r="L6" s="30"/>
    </row>
    <row r="7" spans="1:13" ht="15.95" customHeight="1" x14ac:dyDescent="0.2">
      <c r="A7" s="29"/>
      <c r="B7" s="84" t="s">
        <v>0</v>
      </c>
      <c r="C7" s="84"/>
      <c r="D7" s="84"/>
      <c r="E7" s="23" t="s">
        <v>28</v>
      </c>
      <c r="F7" s="328"/>
      <c r="G7" s="328"/>
      <c r="H7" s="23" t="s">
        <v>29</v>
      </c>
      <c r="I7" s="56"/>
      <c r="J7" s="23" t="s">
        <v>205</v>
      </c>
      <c r="K7" s="59"/>
      <c r="L7" s="6"/>
    </row>
    <row r="8" spans="1:13" ht="6.95" customHeight="1" thickBot="1" x14ac:dyDescent="0.25">
      <c r="A8" s="27"/>
      <c r="B8" s="22"/>
      <c r="C8" s="22"/>
      <c r="D8" s="22"/>
      <c r="E8" s="22"/>
      <c r="F8" s="22"/>
      <c r="G8" s="22"/>
      <c r="H8" s="22"/>
      <c r="I8" s="22"/>
      <c r="J8" s="22"/>
      <c r="K8" s="22"/>
      <c r="L8" s="31"/>
    </row>
    <row r="9" spans="1:13" ht="14.45" customHeight="1" thickBot="1" x14ac:dyDescent="0.25">
      <c r="A9" s="321" t="s">
        <v>162</v>
      </c>
      <c r="B9" s="322"/>
      <c r="C9" s="322"/>
      <c r="D9" s="322"/>
      <c r="E9" s="322"/>
      <c r="F9" s="322"/>
      <c r="G9" s="322"/>
      <c r="H9" s="322"/>
      <c r="I9" s="322"/>
      <c r="J9" s="322"/>
      <c r="K9" s="322"/>
      <c r="L9" s="323"/>
      <c r="M9" s="1"/>
    </row>
    <row r="10" spans="1:13" ht="18" customHeight="1" x14ac:dyDescent="0.2">
      <c r="A10" s="29"/>
      <c r="B10" s="10" t="s">
        <v>30</v>
      </c>
      <c r="C10" s="10"/>
      <c r="D10" s="10"/>
      <c r="E10" s="10"/>
      <c r="F10" s="10"/>
      <c r="G10" s="379" t="s">
        <v>80</v>
      </c>
      <c r="H10" s="379"/>
      <c r="I10" s="379"/>
      <c r="J10" s="379"/>
      <c r="K10" s="379"/>
      <c r="L10" s="30"/>
    </row>
    <row r="11" spans="1:13" ht="6" customHeight="1" thickBot="1" x14ac:dyDescent="0.25">
      <c r="A11" s="29"/>
      <c r="B11" s="10"/>
      <c r="C11" s="10"/>
      <c r="D11" s="10"/>
      <c r="E11" s="10"/>
      <c r="F11" s="10"/>
      <c r="G11" s="10"/>
      <c r="H11" s="10"/>
      <c r="I11" s="10"/>
      <c r="J11" s="10"/>
      <c r="K11" s="10"/>
      <c r="L11" s="30"/>
    </row>
    <row r="12" spans="1:13" ht="15" thickBot="1" x14ac:dyDescent="0.25">
      <c r="A12" s="29"/>
      <c r="B12" s="12" t="s">
        <v>34</v>
      </c>
      <c r="C12" s="9"/>
      <c r="D12" s="9"/>
      <c r="E12" s="9"/>
      <c r="F12" s="9"/>
      <c r="G12" s="7"/>
      <c r="H12" s="10" t="s">
        <v>50</v>
      </c>
      <c r="I12" s="12"/>
      <c r="K12" s="10"/>
      <c r="L12" s="32"/>
    </row>
    <row r="13" spans="1:13" ht="15" thickBot="1" x14ac:dyDescent="0.25">
      <c r="A13" s="29"/>
      <c r="B13" s="12"/>
      <c r="C13" s="42"/>
      <c r="D13" s="9"/>
      <c r="E13" s="9"/>
      <c r="F13" s="9"/>
      <c r="G13" s="21"/>
      <c r="H13" s="10" t="s">
        <v>51</v>
      </c>
      <c r="I13" s="9"/>
      <c r="J13" s="9"/>
      <c r="K13" s="9"/>
      <c r="L13" s="6"/>
    </row>
    <row r="14" spans="1:13" ht="15" thickBot="1" x14ac:dyDescent="0.25">
      <c r="A14" s="29"/>
      <c r="B14" s="12"/>
      <c r="C14" s="9"/>
      <c r="D14" s="9"/>
      <c r="E14" s="9"/>
      <c r="F14" s="9"/>
      <c r="G14" s="43"/>
      <c r="H14" s="10" t="s">
        <v>48</v>
      </c>
      <c r="I14" s="10"/>
      <c r="J14" s="12"/>
      <c r="K14" s="9"/>
      <c r="L14" s="6"/>
    </row>
    <row r="15" spans="1:13" ht="8.4499999999999993" customHeight="1" x14ac:dyDescent="0.2">
      <c r="A15" s="29"/>
      <c r="B15" s="9"/>
      <c r="C15" s="10"/>
      <c r="D15" s="10"/>
      <c r="E15" s="10"/>
      <c r="F15" s="10"/>
      <c r="G15" s="10"/>
      <c r="H15" s="10"/>
      <c r="I15" s="10"/>
      <c r="J15" s="10"/>
      <c r="K15" s="10"/>
      <c r="L15" s="6"/>
      <c r="M15" s="1"/>
    </row>
    <row r="16" spans="1:13" s="53" customFormat="1" ht="18" customHeight="1" x14ac:dyDescent="0.25">
      <c r="A16" s="48"/>
      <c r="B16" s="238" t="s">
        <v>168</v>
      </c>
      <c r="C16" s="239"/>
      <c r="D16" s="239"/>
      <c r="E16" s="239"/>
      <c r="F16" s="239"/>
      <c r="G16" s="259" t="s">
        <v>119</v>
      </c>
      <c r="H16" s="78" t="s">
        <v>44</v>
      </c>
      <c r="I16" s="78" t="s">
        <v>41</v>
      </c>
      <c r="J16" s="79" t="s">
        <v>39</v>
      </c>
      <c r="K16" s="78" t="s">
        <v>40</v>
      </c>
      <c r="L16" s="52"/>
    </row>
    <row r="17" spans="1:19" x14ac:dyDescent="0.2">
      <c r="A17" s="29"/>
      <c r="B17" s="240" t="s">
        <v>47</v>
      </c>
      <c r="C17" s="241"/>
      <c r="D17" s="241"/>
      <c r="E17" s="241"/>
      <c r="F17" s="241"/>
      <c r="G17" s="269">
        <f>RATES!D18</f>
        <v>651.54999999999995</v>
      </c>
      <c r="H17" s="8"/>
      <c r="I17" s="8" t="s">
        <v>3</v>
      </c>
      <c r="J17" s="76">
        <f>H17*G17</f>
        <v>0</v>
      </c>
      <c r="K17" s="76">
        <v>0</v>
      </c>
      <c r="L17" s="6"/>
      <c r="M17" s="1"/>
    </row>
    <row r="18" spans="1:19" x14ac:dyDescent="0.2">
      <c r="A18" s="29"/>
      <c r="B18" s="240" t="s">
        <v>53</v>
      </c>
      <c r="C18" s="241"/>
      <c r="D18" s="241"/>
      <c r="E18" s="241"/>
      <c r="F18" s="241"/>
      <c r="G18" s="269">
        <f>RATES!D18</f>
        <v>651.54999999999995</v>
      </c>
      <c r="H18" s="8"/>
      <c r="I18" s="8" t="s">
        <v>3</v>
      </c>
      <c r="J18" s="76">
        <f>H18*G18</f>
        <v>0</v>
      </c>
      <c r="K18" s="76">
        <v>0</v>
      </c>
      <c r="L18" s="6"/>
      <c r="M18" s="1"/>
    </row>
    <row r="19" spans="1:19" x14ac:dyDescent="0.2">
      <c r="A19" s="29"/>
      <c r="B19" s="240" t="s">
        <v>48</v>
      </c>
      <c r="C19" s="241"/>
      <c r="D19" s="241"/>
      <c r="E19" s="241"/>
      <c r="F19" s="241"/>
      <c r="G19" s="269">
        <f>G17</f>
        <v>651.54999999999995</v>
      </c>
      <c r="H19" s="8"/>
      <c r="I19" s="8" t="s">
        <v>3</v>
      </c>
      <c r="J19" s="76">
        <f>H19*G19</f>
        <v>0</v>
      </c>
      <c r="K19" s="76">
        <v>0</v>
      </c>
      <c r="L19" s="6"/>
      <c r="M19" s="1"/>
    </row>
    <row r="20" spans="1:19" ht="9.9499999999999993" customHeight="1" thickBot="1" x14ac:dyDescent="0.25">
      <c r="A20" s="29"/>
      <c r="B20" s="9"/>
      <c r="C20" s="10"/>
      <c r="D20" s="10"/>
      <c r="E20" s="84"/>
      <c r="F20" s="84"/>
      <c r="G20" s="84"/>
      <c r="H20" s="84"/>
      <c r="I20" s="16"/>
      <c r="J20" s="77"/>
      <c r="K20" s="77"/>
      <c r="L20" s="6"/>
      <c r="M20" s="1"/>
    </row>
    <row r="21" spans="1:19" ht="15" customHeight="1" thickBot="1" x14ac:dyDescent="0.25">
      <c r="A21" s="29"/>
      <c r="B21" s="35"/>
      <c r="C21" s="35"/>
      <c r="D21" s="35"/>
      <c r="E21" s="35"/>
      <c r="F21" s="35"/>
      <c r="G21" s="35"/>
      <c r="I21" s="45" t="s">
        <v>16</v>
      </c>
      <c r="J21" s="75">
        <f>SUM(J17:J19)</f>
        <v>0</v>
      </c>
      <c r="K21" s="75">
        <f>SUM(K17:K19)</f>
        <v>0</v>
      </c>
      <c r="L21" s="6"/>
      <c r="M21" s="1"/>
    </row>
    <row r="22" spans="1:19" ht="8.1" customHeight="1" thickBot="1" x14ac:dyDescent="0.25">
      <c r="A22" s="29"/>
      <c r="B22" s="347"/>
      <c r="C22" s="347"/>
      <c r="D22" s="347"/>
      <c r="E22" s="347"/>
      <c r="F22" s="347"/>
      <c r="G22" s="347"/>
      <c r="H22" s="347"/>
      <c r="I22" s="347"/>
      <c r="J22" s="347"/>
      <c r="K22" s="347"/>
      <c r="L22" s="6"/>
      <c r="M22" s="1"/>
    </row>
    <row r="23" spans="1:19" ht="14.45" customHeight="1" thickBot="1" x14ac:dyDescent="0.25">
      <c r="A23" s="321" t="s">
        <v>54</v>
      </c>
      <c r="B23" s="322"/>
      <c r="C23" s="322"/>
      <c r="D23" s="322"/>
      <c r="E23" s="322"/>
      <c r="F23" s="322"/>
      <c r="G23" s="322"/>
      <c r="H23" s="322"/>
      <c r="I23" s="322"/>
      <c r="J23" s="322"/>
      <c r="K23" s="322"/>
      <c r="L23" s="323"/>
      <c r="M23" s="1"/>
    </row>
    <row r="24" spans="1:19" ht="14.45" customHeight="1" x14ac:dyDescent="0.2">
      <c r="A24" s="29"/>
      <c r="B24" s="344" t="s">
        <v>43</v>
      </c>
      <c r="C24" s="344"/>
      <c r="D24" s="344"/>
      <c r="E24" s="344"/>
      <c r="F24" s="344"/>
      <c r="G24" s="344"/>
      <c r="H24" s="344"/>
      <c r="I24" s="344"/>
      <c r="J24" s="344"/>
      <c r="K24" s="344"/>
      <c r="L24" s="6"/>
      <c r="M24" s="1"/>
    </row>
    <row r="25" spans="1:19" ht="16.5" customHeight="1" x14ac:dyDescent="0.2">
      <c r="A25" s="29"/>
      <c r="B25" s="345"/>
      <c r="C25" s="345"/>
      <c r="D25" s="345"/>
      <c r="E25" s="345"/>
      <c r="F25" s="345"/>
      <c r="G25" s="345"/>
      <c r="H25" s="345"/>
      <c r="I25" s="345"/>
      <c r="J25" s="345"/>
      <c r="K25" s="345"/>
      <c r="L25" s="6"/>
      <c r="M25" s="1"/>
    </row>
    <row r="26" spans="1:19" s="53" customFormat="1" ht="29.25" thickBot="1" x14ac:dyDescent="0.25">
      <c r="A26" s="48"/>
      <c r="B26" s="60" t="s">
        <v>7</v>
      </c>
      <c r="C26" s="80"/>
      <c r="D26" s="49"/>
      <c r="E26" s="351" t="s">
        <v>10</v>
      </c>
      <c r="F26" s="352"/>
      <c r="G26" s="258" t="s">
        <v>119</v>
      </c>
      <c r="H26" s="258" t="s">
        <v>44</v>
      </c>
      <c r="I26" s="258" t="s">
        <v>1</v>
      </c>
      <c r="J26" s="51" t="s">
        <v>45</v>
      </c>
      <c r="K26" s="258" t="s">
        <v>131</v>
      </c>
      <c r="L26" s="52"/>
      <c r="N26" s="1"/>
      <c r="O26" s="1"/>
      <c r="P26" s="1"/>
      <c r="Q26" s="1"/>
      <c r="R26" s="1"/>
      <c r="S26" s="1"/>
    </row>
    <row r="27" spans="1:19" x14ac:dyDescent="0.2">
      <c r="A27" s="29"/>
      <c r="B27" s="101" t="s">
        <v>12</v>
      </c>
      <c r="C27" s="102"/>
      <c r="D27" s="103"/>
      <c r="E27" s="342"/>
      <c r="F27" s="343"/>
      <c r="G27" s="257">
        <f>RATES!E5</f>
        <v>12.36</v>
      </c>
      <c r="H27" s="49"/>
      <c r="I27" s="49" t="s">
        <v>13</v>
      </c>
      <c r="J27" s="94">
        <f>H27*G27</f>
        <v>0</v>
      </c>
      <c r="K27" s="94">
        <v>0</v>
      </c>
      <c r="L27" s="6"/>
      <c r="M27" s="1"/>
      <c r="N27" s="277" t="s">
        <v>206</v>
      </c>
    </row>
    <row r="28" spans="1:19" x14ac:dyDescent="0.2">
      <c r="A28" s="29"/>
      <c r="B28" s="65" t="s">
        <v>12</v>
      </c>
      <c r="C28" s="66"/>
      <c r="D28" s="67"/>
      <c r="E28" s="342"/>
      <c r="F28" s="343"/>
      <c r="G28" s="257">
        <f>G27</f>
        <v>12.36</v>
      </c>
      <c r="H28" s="8"/>
      <c r="I28" s="8" t="s">
        <v>13</v>
      </c>
      <c r="J28" s="94">
        <f t="shared" ref="J28:J36" si="0">H28*G28</f>
        <v>0</v>
      </c>
      <c r="K28" s="76">
        <v>0</v>
      </c>
      <c r="L28" s="6"/>
      <c r="M28" s="1"/>
      <c r="N28" s="282" t="s">
        <v>207</v>
      </c>
    </row>
    <row r="29" spans="1:19" ht="15" thickBot="1" x14ac:dyDescent="0.25">
      <c r="A29" s="29"/>
      <c r="B29" s="65" t="s">
        <v>14</v>
      </c>
      <c r="C29" s="66"/>
      <c r="D29" s="67"/>
      <c r="E29" s="342"/>
      <c r="F29" s="343"/>
      <c r="G29" s="276">
        <f>IF(I5=RATES!F10,RATES!G6,(IF(I5=RATES!G10,RATES!H6,(IF(I5=RATES!H10,RATES!I6,(IF(I5=RATES!I10,RATES!J6,(IF(I5=RATES!J10,RATES!K6,0)))))))))</f>
        <v>0</v>
      </c>
      <c r="H29" s="8"/>
      <c r="I29" s="8" t="s">
        <v>13</v>
      </c>
      <c r="J29" s="94">
        <f t="shared" si="0"/>
        <v>0</v>
      </c>
      <c r="K29" s="76">
        <v>0</v>
      </c>
      <c r="L29" s="6"/>
      <c r="M29" s="1"/>
      <c r="N29" s="278" t="s">
        <v>208</v>
      </c>
    </row>
    <row r="30" spans="1:19" ht="15" thickBot="1" x14ac:dyDescent="0.25">
      <c r="A30" s="29"/>
      <c r="B30" s="65" t="s">
        <v>14</v>
      </c>
      <c r="C30" s="66"/>
      <c r="D30" s="67"/>
      <c r="E30" s="342"/>
      <c r="F30" s="343"/>
      <c r="G30" s="276">
        <f>IF(I5=RATES!F10,RATES!G6,(IF(I5=RATES!G10,RATES!H6,(IF(I5=RATES!H10,RATES!I6,(IF(I5=RATES!I10,RATES!J6,(IF(I5=RATES!J10,RATES!K6,0)))))))))</f>
        <v>0</v>
      </c>
      <c r="H30" s="8"/>
      <c r="I30" s="8" t="s">
        <v>13</v>
      </c>
      <c r="J30" s="94">
        <f t="shared" si="0"/>
        <v>0</v>
      </c>
      <c r="K30" s="76">
        <v>0</v>
      </c>
      <c r="L30" s="6"/>
      <c r="M30" s="1"/>
    </row>
    <row r="31" spans="1:19" x14ac:dyDescent="0.2">
      <c r="A31" s="29"/>
      <c r="B31" s="61" t="s">
        <v>37</v>
      </c>
      <c r="C31" s="62"/>
      <c r="D31" s="63"/>
      <c r="E31" s="342"/>
      <c r="F31" s="343"/>
      <c r="G31" s="257">
        <v>21.2</v>
      </c>
      <c r="H31" s="8"/>
      <c r="I31" s="8" t="s">
        <v>8</v>
      </c>
      <c r="J31" s="94">
        <f t="shared" si="0"/>
        <v>0</v>
      </c>
      <c r="K31" s="76">
        <v>0</v>
      </c>
      <c r="L31" s="6"/>
      <c r="M31" s="1"/>
      <c r="N31" s="277" t="s">
        <v>197</v>
      </c>
    </row>
    <row r="32" spans="1:19" ht="15" thickBot="1" x14ac:dyDescent="0.25">
      <c r="A32" s="29"/>
      <c r="B32" s="61" t="s">
        <v>37</v>
      </c>
      <c r="C32" s="62"/>
      <c r="D32" s="71"/>
      <c r="E32" s="342"/>
      <c r="F32" s="343"/>
      <c r="G32" s="257">
        <v>21.2</v>
      </c>
      <c r="H32" s="19"/>
      <c r="I32" s="8" t="s">
        <v>8</v>
      </c>
      <c r="J32" s="94">
        <f t="shared" si="0"/>
        <v>0</v>
      </c>
      <c r="K32" s="76">
        <v>0</v>
      </c>
      <c r="L32" s="6"/>
      <c r="M32" s="1"/>
      <c r="N32" s="278" t="s">
        <v>198</v>
      </c>
    </row>
    <row r="33" spans="1:14" s="4" customFormat="1" ht="15" thickBot="1" x14ac:dyDescent="0.25">
      <c r="A33" s="33"/>
      <c r="B33" s="61" t="s">
        <v>11</v>
      </c>
      <c r="C33" s="62"/>
      <c r="D33" s="64"/>
      <c r="E33" s="342"/>
      <c r="F33" s="343"/>
      <c r="G33" s="257">
        <v>1</v>
      </c>
      <c r="H33" s="8"/>
      <c r="I33" s="8" t="s">
        <v>38</v>
      </c>
      <c r="J33" s="94">
        <f t="shared" si="0"/>
        <v>0</v>
      </c>
      <c r="K33" s="76">
        <v>0</v>
      </c>
      <c r="L33" s="34"/>
      <c r="N33" s="53"/>
    </row>
    <row r="34" spans="1:14" s="53" customFormat="1" ht="15" customHeight="1" x14ac:dyDescent="0.25">
      <c r="A34" s="48"/>
      <c r="B34" s="335" t="s">
        <v>155</v>
      </c>
      <c r="C34" s="336"/>
      <c r="D34" s="336"/>
      <c r="E34" s="342"/>
      <c r="F34" s="343"/>
      <c r="G34" s="257">
        <v>1</v>
      </c>
      <c r="H34" s="49"/>
      <c r="I34" s="87" t="s">
        <v>38</v>
      </c>
      <c r="J34" s="94">
        <f t="shared" si="0"/>
        <v>0</v>
      </c>
      <c r="K34" s="88">
        <v>0</v>
      </c>
      <c r="L34" s="52"/>
      <c r="N34" s="279" t="s">
        <v>200</v>
      </c>
    </row>
    <row r="35" spans="1:14" s="4" customFormat="1" x14ac:dyDescent="0.2">
      <c r="A35" s="33"/>
      <c r="B35" s="68" t="s">
        <v>62</v>
      </c>
      <c r="C35" s="69"/>
      <c r="D35" s="70"/>
      <c r="E35" s="342"/>
      <c r="F35" s="343"/>
      <c r="G35" s="257">
        <v>1</v>
      </c>
      <c r="H35" s="8"/>
      <c r="I35" s="20" t="s">
        <v>38</v>
      </c>
      <c r="J35" s="94">
        <f t="shared" si="0"/>
        <v>0</v>
      </c>
      <c r="K35" s="76">
        <v>0</v>
      </c>
      <c r="L35" s="34"/>
      <c r="N35" s="280" t="s">
        <v>201</v>
      </c>
    </row>
    <row r="36" spans="1:14" s="4" customFormat="1" x14ac:dyDescent="0.2">
      <c r="A36" s="33"/>
      <c r="B36" s="68" t="s">
        <v>62</v>
      </c>
      <c r="C36" s="69"/>
      <c r="D36" s="70"/>
      <c r="E36" s="342"/>
      <c r="F36" s="343"/>
      <c r="G36" s="257">
        <v>1</v>
      </c>
      <c r="H36" s="8"/>
      <c r="I36" s="20" t="s">
        <v>38</v>
      </c>
      <c r="J36" s="94">
        <f t="shared" si="0"/>
        <v>0</v>
      </c>
      <c r="K36" s="76">
        <v>0</v>
      </c>
      <c r="L36" s="34"/>
      <c r="N36" s="280" t="s">
        <v>202</v>
      </c>
    </row>
    <row r="37" spans="1:14" s="4" customFormat="1" ht="15" thickBot="1" x14ac:dyDescent="0.25">
      <c r="A37" s="33"/>
      <c r="B37" s="234" t="s">
        <v>165</v>
      </c>
      <c r="C37" s="176"/>
      <c r="D37" s="176"/>
      <c r="E37" s="177"/>
      <c r="F37" s="177"/>
      <c r="G37" s="177"/>
      <c r="H37" s="178"/>
      <c r="I37" s="16"/>
      <c r="J37" s="179"/>
      <c r="K37" s="179"/>
      <c r="L37" s="34"/>
      <c r="N37" s="281" t="s">
        <v>203</v>
      </c>
    </row>
    <row r="38" spans="1:14" ht="15" thickBot="1" x14ac:dyDescent="0.25">
      <c r="A38" s="29"/>
      <c r="B38" s="35"/>
      <c r="C38" s="35"/>
      <c r="D38" s="35"/>
      <c r="E38" s="35"/>
      <c r="F38" s="35"/>
      <c r="G38" s="35"/>
      <c r="H38" s="36"/>
      <c r="I38" s="23" t="s">
        <v>166</v>
      </c>
      <c r="J38" s="82">
        <f>SUM(J27:J36)</f>
        <v>0</v>
      </c>
      <c r="K38" s="83">
        <f>SUM(K27:K36)</f>
        <v>0</v>
      </c>
      <c r="L38" s="6"/>
      <c r="M38" s="1"/>
    </row>
    <row r="39" spans="1:14" ht="5.0999999999999996" customHeight="1" thickBot="1" x14ac:dyDescent="0.25">
      <c r="A39" s="29"/>
      <c r="B39" s="35"/>
      <c r="C39" s="35"/>
      <c r="D39" s="35"/>
      <c r="E39" s="35"/>
      <c r="F39" s="35"/>
      <c r="G39" s="35"/>
      <c r="H39" s="36"/>
      <c r="I39" s="23"/>
      <c r="J39" s="72"/>
      <c r="K39" s="15"/>
      <c r="L39" s="6"/>
      <c r="M39" s="1"/>
    </row>
    <row r="40" spans="1:14" ht="14.45" customHeight="1" thickBot="1" x14ac:dyDescent="0.25">
      <c r="A40" s="321" t="s">
        <v>42</v>
      </c>
      <c r="B40" s="322"/>
      <c r="C40" s="322"/>
      <c r="D40" s="322"/>
      <c r="E40" s="322"/>
      <c r="F40" s="322"/>
      <c r="G40" s="322"/>
      <c r="H40" s="322"/>
      <c r="I40" s="322"/>
      <c r="J40" s="322"/>
      <c r="K40" s="322"/>
      <c r="L40" s="323"/>
      <c r="M40" s="1"/>
    </row>
    <row r="41" spans="1:14" ht="15" thickBot="1" x14ac:dyDescent="0.25">
      <c r="A41" s="29"/>
      <c r="B41" s="35"/>
      <c r="C41" s="35"/>
      <c r="D41" s="35"/>
      <c r="E41" s="35"/>
      <c r="F41" s="35"/>
      <c r="G41" s="35"/>
      <c r="H41" s="36"/>
      <c r="I41" s="9"/>
      <c r="J41" s="85" t="s">
        <v>60</v>
      </c>
      <c r="K41" s="86" t="s">
        <v>61</v>
      </c>
      <c r="L41" s="6"/>
      <c r="M41" s="1"/>
    </row>
    <row r="42" spans="1:14" ht="15" customHeight="1" thickBot="1" x14ac:dyDescent="0.25">
      <c r="A42" s="29"/>
      <c r="B42" s="35"/>
      <c r="C42" s="35"/>
      <c r="D42" s="35"/>
      <c r="E42" s="35"/>
      <c r="F42" s="35"/>
      <c r="G42" s="35"/>
      <c r="I42" s="45" t="s">
        <v>16</v>
      </c>
      <c r="J42" s="75">
        <f>J21</f>
        <v>0</v>
      </c>
      <c r="K42" s="75">
        <f>K21</f>
        <v>0</v>
      </c>
      <c r="L42" s="6"/>
      <c r="M42" s="1"/>
    </row>
    <row r="43" spans="1:14" ht="15" thickBot="1" x14ac:dyDescent="0.25">
      <c r="A43" s="29"/>
      <c r="B43" s="35"/>
      <c r="C43" s="35"/>
      <c r="D43" s="35"/>
      <c r="E43" s="35"/>
      <c r="F43" s="35"/>
      <c r="G43" s="35"/>
      <c r="I43" s="45" t="s">
        <v>15</v>
      </c>
      <c r="J43" s="75">
        <f>J38</f>
        <v>0</v>
      </c>
      <c r="K43" s="75">
        <f>K38</f>
        <v>0</v>
      </c>
      <c r="L43" s="6"/>
      <c r="M43" s="1"/>
    </row>
    <row r="44" spans="1:14" ht="15" thickBot="1" x14ac:dyDescent="0.25">
      <c r="A44" s="29"/>
      <c r="B44" s="35"/>
      <c r="C44" s="35"/>
      <c r="D44" s="35"/>
      <c r="E44" s="35"/>
      <c r="F44" s="35"/>
      <c r="G44" s="35"/>
      <c r="I44" s="45" t="s">
        <v>17</v>
      </c>
      <c r="J44" s="75">
        <f>SUM(J42:J43)</f>
        <v>0</v>
      </c>
      <c r="K44" s="75">
        <f>SUM(K42:K43)</f>
        <v>0</v>
      </c>
      <c r="L44" s="6"/>
      <c r="M44" s="1"/>
    </row>
    <row r="45" spans="1:14" ht="6.6" customHeight="1" x14ac:dyDescent="0.2">
      <c r="A45" s="29"/>
      <c r="B45" s="35"/>
      <c r="C45" s="35"/>
      <c r="D45" s="35"/>
      <c r="E45" s="35"/>
      <c r="F45" s="35"/>
      <c r="G45" s="35"/>
      <c r="H45" s="12"/>
      <c r="I45" s="12"/>
      <c r="J45" s="74"/>
      <c r="K45" s="74"/>
      <c r="L45" s="6"/>
      <c r="M45" s="1"/>
    </row>
    <row r="46" spans="1:14" ht="24.95" customHeight="1" thickBot="1" x14ac:dyDescent="0.25">
      <c r="A46" s="29"/>
      <c r="B46" s="354"/>
      <c r="C46" s="354"/>
      <c r="D46" s="354"/>
      <c r="E46" s="354"/>
      <c r="F46" s="354"/>
      <c r="G46" s="354"/>
      <c r="H46" s="354"/>
      <c r="J46" s="333"/>
      <c r="K46" s="333"/>
      <c r="L46" s="6"/>
      <c r="M46" s="1"/>
    </row>
    <row r="47" spans="1:14" x14ac:dyDescent="0.2">
      <c r="A47" s="29"/>
      <c r="B47" s="44" t="s">
        <v>18</v>
      </c>
      <c r="C47" s="38"/>
      <c r="D47" s="37"/>
      <c r="E47" s="9"/>
      <c r="F47" s="9"/>
      <c r="G47" s="40"/>
      <c r="H47" s="9"/>
      <c r="J47" s="44" t="s">
        <v>19</v>
      </c>
      <c r="K47" s="9"/>
      <c r="L47" s="6"/>
      <c r="M47" s="1"/>
    </row>
    <row r="48" spans="1:14" ht="24.95" customHeight="1" thickBot="1" x14ac:dyDescent="0.25">
      <c r="A48" s="29"/>
      <c r="B48" s="354"/>
      <c r="C48" s="354"/>
      <c r="D48" s="354"/>
      <c r="E48" s="354"/>
      <c r="F48" s="354"/>
      <c r="G48" s="354"/>
      <c r="H48" s="354"/>
      <c r="J48" s="355"/>
      <c r="K48" s="355"/>
      <c r="L48" s="6"/>
      <c r="M48" s="1"/>
    </row>
    <row r="49" spans="1:13" x14ac:dyDescent="0.2">
      <c r="A49" s="29"/>
      <c r="B49" s="44" t="s">
        <v>20</v>
      </c>
      <c r="C49" s="39"/>
      <c r="D49" s="39"/>
      <c r="E49" s="39"/>
      <c r="F49" s="39"/>
      <c r="G49" s="39"/>
      <c r="H49" s="9"/>
      <c r="J49" s="44" t="s">
        <v>19</v>
      </c>
      <c r="K49" s="9"/>
      <c r="L49" s="6"/>
      <c r="M49" s="1"/>
    </row>
    <row r="50" spans="1:13" ht="24.95" customHeight="1" thickBot="1" x14ac:dyDescent="0.25">
      <c r="A50" s="29"/>
      <c r="B50" s="354"/>
      <c r="C50" s="354"/>
      <c r="D50" s="354"/>
      <c r="E50" s="354"/>
      <c r="F50" s="354"/>
      <c r="G50" s="354"/>
      <c r="H50" s="354"/>
      <c r="J50" s="332"/>
      <c r="K50" s="332"/>
      <c r="L50" s="6"/>
      <c r="M50" s="1"/>
    </row>
    <row r="51" spans="1:13" x14ac:dyDescent="0.2">
      <c r="A51" s="29"/>
      <c r="B51" s="44" t="s">
        <v>21</v>
      </c>
      <c r="C51" s="39"/>
      <c r="D51" s="39"/>
      <c r="E51" s="39"/>
      <c r="F51" s="39"/>
      <c r="G51" s="39"/>
      <c r="H51" s="9"/>
      <c r="J51" s="44" t="s">
        <v>19</v>
      </c>
      <c r="K51" s="9"/>
      <c r="L51" s="6"/>
      <c r="M51" s="1"/>
    </row>
    <row r="52" spans="1:13" ht="24.95" customHeight="1" thickBot="1" x14ac:dyDescent="0.25">
      <c r="A52" s="29"/>
      <c r="B52" s="354"/>
      <c r="C52" s="354"/>
      <c r="D52" s="354"/>
      <c r="E52" s="354"/>
      <c r="F52" s="354"/>
      <c r="G52" s="354"/>
      <c r="H52" s="354"/>
      <c r="J52" s="355"/>
      <c r="K52" s="355"/>
      <c r="L52" s="6"/>
      <c r="M52" s="1"/>
    </row>
    <row r="53" spans="1:13" x14ac:dyDescent="0.2">
      <c r="A53" s="29"/>
      <c r="B53" s="44" t="s">
        <v>22</v>
      </c>
      <c r="C53" s="39"/>
      <c r="D53" s="39"/>
      <c r="E53" s="39"/>
      <c r="F53" s="39"/>
      <c r="G53" s="39"/>
      <c r="H53" s="9"/>
      <c r="J53" s="44" t="s">
        <v>19</v>
      </c>
      <c r="K53" s="9"/>
      <c r="L53" s="6"/>
      <c r="M53" s="1"/>
    </row>
    <row r="54" spans="1:13" ht="5.0999999999999996" customHeight="1" thickBot="1" x14ac:dyDescent="0.25">
      <c r="A54" s="27"/>
      <c r="B54" s="2"/>
      <c r="C54" s="2"/>
      <c r="D54" s="2"/>
      <c r="E54" s="2"/>
      <c r="F54" s="2"/>
      <c r="G54" s="2"/>
      <c r="H54" s="2"/>
      <c r="I54" s="2"/>
      <c r="J54" s="2"/>
      <c r="K54" s="2"/>
      <c r="L54" s="41"/>
    </row>
  </sheetData>
  <mergeCells count="33">
    <mergeCell ref="B52:H52"/>
    <mergeCell ref="J52:K52"/>
    <mergeCell ref="B46:H46"/>
    <mergeCell ref="J46:K46"/>
    <mergeCell ref="B48:H48"/>
    <mergeCell ref="J48:K48"/>
    <mergeCell ref="B50:H50"/>
    <mergeCell ref="J50:K50"/>
    <mergeCell ref="A40:L40"/>
    <mergeCell ref="B24:K25"/>
    <mergeCell ref="B34:D34"/>
    <mergeCell ref="E26:F26"/>
    <mergeCell ref="E27:F27"/>
    <mergeCell ref="E33:F33"/>
    <mergeCell ref="E34:F34"/>
    <mergeCell ref="E35:F35"/>
    <mergeCell ref="E36:F36"/>
    <mergeCell ref="E28:F28"/>
    <mergeCell ref="E29:F29"/>
    <mergeCell ref="E30:F30"/>
    <mergeCell ref="E31:F31"/>
    <mergeCell ref="E32:F32"/>
    <mergeCell ref="A23:L23"/>
    <mergeCell ref="A1:L1"/>
    <mergeCell ref="B2:K2"/>
    <mergeCell ref="A3:L3"/>
    <mergeCell ref="C5:E5"/>
    <mergeCell ref="E6:K6"/>
    <mergeCell ref="F7:G7"/>
    <mergeCell ref="A9:L9"/>
    <mergeCell ref="G10:K10"/>
    <mergeCell ref="B22:K22"/>
    <mergeCell ref="D4:K4"/>
  </mergeCells>
  <dataValidations count="2">
    <dataValidation type="list" allowBlank="1" showInputMessage="1" showErrorMessage="1" sqref="D28:D33" xr:uid="{2ABE3FED-9D12-4612-9E75-9FA4F411CF24}">
      <formula1>$I$127:$I$167</formula1>
    </dataValidation>
    <dataValidation type="list" allowBlank="1" showInputMessage="1" showErrorMessage="1" sqref="D27" xr:uid="{B64CD93F-E0FC-44B1-B317-45C54CF15003}">
      <formula1>$I$114:$I$154</formula1>
    </dataValidation>
  </dataValidations>
  <printOptions horizontalCentered="1" verticalCentered="1"/>
  <pageMargins left="0.3" right="0.3" top="0.25" bottom="0.25" header="0.3" footer="0.3"/>
  <pageSetup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E6354-A188-4270-BFD4-AAD19140FADB}">
  <dimension ref="A1:M72"/>
  <sheetViews>
    <sheetView workbookViewId="0">
      <selection activeCell="L12" sqref="L12"/>
    </sheetView>
  </sheetViews>
  <sheetFormatPr defaultColWidth="9.140625" defaultRowHeight="14.25" x14ac:dyDescent="0.2"/>
  <cols>
    <col min="1" max="1" width="2.7109375" style="109" customWidth="1"/>
    <col min="2" max="2" width="46.5703125" style="110" customWidth="1"/>
    <col min="3" max="3" width="11.28515625" style="111" bestFit="1" customWidth="1"/>
    <col min="4" max="4" width="9.7109375" style="109" customWidth="1"/>
    <col min="5" max="5" width="12.5703125" style="109" customWidth="1"/>
    <col min="6" max="6" width="13.42578125" style="109" customWidth="1"/>
    <col min="7" max="7" width="10.140625" style="109" bestFit="1" customWidth="1"/>
    <col min="8" max="8" width="11.5703125" style="109" customWidth="1"/>
    <col min="9" max="9" width="9.7109375" style="109" customWidth="1"/>
    <col min="10" max="10" width="9.140625" style="109" bestFit="1" customWidth="1"/>
    <col min="11" max="11" width="9.140625" style="109"/>
    <col min="12" max="12" width="10.5703125" style="109" bestFit="1" customWidth="1"/>
    <col min="13" max="16384" width="9.140625" style="109"/>
  </cols>
  <sheetData>
    <row r="1" spans="1:13" x14ac:dyDescent="0.2">
      <c r="A1" s="382" t="s">
        <v>63</v>
      </c>
      <c r="B1" s="382"/>
      <c r="C1" s="382"/>
      <c r="D1" s="382"/>
      <c r="E1" s="382"/>
      <c r="F1" s="382"/>
      <c r="G1" s="382"/>
      <c r="H1" s="382"/>
      <c r="I1" s="382"/>
      <c r="J1" s="382"/>
    </row>
    <row r="2" spans="1:13" s="112" customFormat="1" x14ac:dyDescent="0.25">
      <c r="A2" s="116"/>
      <c r="B2" s="110"/>
      <c r="C2" s="113"/>
      <c r="D2" s="117"/>
      <c r="E2" s="117"/>
      <c r="F2" s="113"/>
      <c r="G2" s="113"/>
      <c r="H2" s="113"/>
      <c r="I2" s="115"/>
    </row>
    <row r="3" spans="1:13" ht="15.75" x14ac:dyDescent="0.2">
      <c r="B3" s="128" t="s">
        <v>149</v>
      </c>
      <c r="C3" s="122"/>
      <c r="E3" s="383" t="s">
        <v>106</v>
      </c>
      <c r="F3" s="384"/>
      <c r="G3" s="384"/>
      <c r="H3" s="384"/>
      <c r="I3" s="384"/>
      <c r="J3" s="385"/>
      <c r="K3" s="112"/>
    </row>
    <row r="4" spans="1:13" s="133" customFormat="1" ht="28.5" x14ac:dyDescent="0.25">
      <c r="B4" s="140" t="s">
        <v>79</v>
      </c>
      <c r="C4" s="81" t="s">
        <v>89</v>
      </c>
      <c r="D4" s="81" t="s">
        <v>98</v>
      </c>
      <c r="E4" s="134" t="s">
        <v>70</v>
      </c>
      <c r="F4" s="135" t="s">
        <v>71</v>
      </c>
      <c r="G4" s="135" t="s">
        <v>72</v>
      </c>
      <c r="H4" s="135" t="s">
        <v>73</v>
      </c>
      <c r="I4" s="135" t="s">
        <v>74</v>
      </c>
      <c r="J4" s="135" t="s">
        <v>75</v>
      </c>
      <c r="K4" s="112"/>
    </row>
    <row r="5" spans="1:13" s="112" customFormat="1" x14ac:dyDescent="0.25">
      <c r="B5" s="131" t="s">
        <v>83</v>
      </c>
      <c r="C5" s="136" t="s">
        <v>13</v>
      </c>
      <c r="D5" s="166"/>
      <c r="E5" s="139">
        <v>12.36</v>
      </c>
      <c r="F5" s="139">
        <v>5.61</v>
      </c>
      <c r="G5" s="139">
        <v>5.61</v>
      </c>
      <c r="H5" s="139">
        <v>6.63</v>
      </c>
      <c r="I5" s="139">
        <v>8.1199999999999992</v>
      </c>
      <c r="J5" s="139">
        <v>10.72</v>
      </c>
      <c r="L5" s="119"/>
      <c r="M5" s="119"/>
    </row>
    <row r="6" spans="1:13" x14ac:dyDescent="0.2">
      <c r="B6" s="131" t="s">
        <v>14</v>
      </c>
      <c r="C6" s="136" t="s">
        <v>13</v>
      </c>
      <c r="D6" s="166"/>
      <c r="E6" s="139">
        <v>11.78</v>
      </c>
      <c r="F6" s="139">
        <v>3.33</v>
      </c>
      <c r="G6" s="139">
        <v>3.33</v>
      </c>
      <c r="H6" s="139">
        <v>4.04</v>
      </c>
      <c r="I6" s="139">
        <v>5.25</v>
      </c>
      <c r="J6" s="139">
        <v>6.2</v>
      </c>
    </row>
    <row r="7" spans="1:13" s="112" customFormat="1" x14ac:dyDescent="0.25">
      <c r="B7" s="131" t="s">
        <v>65</v>
      </c>
      <c r="C7" s="136" t="s">
        <v>13</v>
      </c>
      <c r="D7" s="166"/>
      <c r="E7" s="139">
        <v>11.28</v>
      </c>
      <c r="F7" s="166"/>
      <c r="G7" s="166"/>
      <c r="H7" s="166"/>
      <c r="I7" s="166"/>
      <c r="J7" s="166"/>
    </row>
    <row r="8" spans="1:13" s="112" customFormat="1" x14ac:dyDescent="0.25">
      <c r="B8" s="131" t="s">
        <v>66</v>
      </c>
      <c r="C8" s="136" t="s">
        <v>67</v>
      </c>
      <c r="D8" s="139">
        <v>406.08</v>
      </c>
      <c r="E8" s="166"/>
      <c r="F8" s="166"/>
      <c r="G8" s="166"/>
      <c r="H8" s="166"/>
      <c r="I8" s="166"/>
      <c r="J8" s="166"/>
    </row>
    <row r="9" spans="1:13" s="112" customFormat="1" x14ac:dyDescent="0.25">
      <c r="B9" s="131" t="s">
        <v>68</v>
      </c>
      <c r="C9" s="136" t="s">
        <v>69</v>
      </c>
      <c r="D9" s="139">
        <v>35</v>
      </c>
      <c r="E9" s="166"/>
      <c r="F9" s="166"/>
      <c r="G9" s="166"/>
      <c r="H9" s="166"/>
      <c r="I9" s="166"/>
      <c r="J9" s="166"/>
    </row>
    <row r="10" spans="1:13" s="112" customFormat="1" x14ac:dyDescent="0.25">
      <c r="B10" s="110"/>
      <c r="C10" s="113"/>
      <c r="D10" s="120"/>
      <c r="E10" s="120"/>
      <c r="F10" s="272" t="s">
        <v>192</v>
      </c>
      <c r="G10" s="272" t="s">
        <v>193</v>
      </c>
      <c r="H10" s="273" t="s">
        <v>191</v>
      </c>
      <c r="I10" s="273" t="s">
        <v>194</v>
      </c>
      <c r="J10" s="272" t="s">
        <v>190</v>
      </c>
    </row>
    <row r="11" spans="1:13" x14ac:dyDescent="0.2">
      <c r="B11" s="121"/>
    </row>
    <row r="12" spans="1:13" ht="15.75" x14ac:dyDescent="0.2">
      <c r="B12" s="128" t="s">
        <v>138</v>
      </c>
      <c r="C12" s="109"/>
      <c r="D12" s="380" t="s">
        <v>106</v>
      </c>
      <c r="E12" s="380"/>
      <c r="F12" s="380"/>
      <c r="G12" s="380"/>
      <c r="H12" s="380"/>
      <c r="I12" s="380"/>
      <c r="J12" s="380"/>
    </row>
    <row r="13" spans="1:13" s="133" customFormat="1" ht="28.5" x14ac:dyDescent="0.25">
      <c r="B13" s="140" t="s">
        <v>79</v>
      </c>
      <c r="C13" s="81" t="s">
        <v>89</v>
      </c>
      <c r="D13" s="81" t="s">
        <v>98</v>
      </c>
      <c r="E13" s="134" t="s">
        <v>70</v>
      </c>
      <c r="F13" s="135" t="s">
        <v>71</v>
      </c>
      <c r="G13" s="135" t="s">
        <v>72</v>
      </c>
      <c r="H13" s="135" t="s">
        <v>73</v>
      </c>
      <c r="I13" s="135" t="s">
        <v>74</v>
      </c>
      <c r="J13" s="135" t="s">
        <v>75</v>
      </c>
    </row>
    <row r="14" spans="1:13" x14ac:dyDescent="0.2">
      <c r="B14" s="131" t="s">
        <v>31</v>
      </c>
      <c r="C14" s="132" t="s">
        <v>3</v>
      </c>
      <c r="D14" s="5"/>
      <c r="E14" s="5"/>
      <c r="F14" s="139">
        <v>147.26</v>
      </c>
      <c r="G14" s="139">
        <v>164.95</v>
      </c>
      <c r="H14" s="139">
        <v>187.49</v>
      </c>
      <c r="I14" s="139">
        <v>210.02</v>
      </c>
      <c r="J14" s="139">
        <v>227.71</v>
      </c>
    </row>
    <row r="15" spans="1:13" x14ac:dyDescent="0.2">
      <c r="B15" s="131" t="s">
        <v>100</v>
      </c>
      <c r="C15" s="132" t="s">
        <v>3</v>
      </c>
      <c r="D15" s="5"/>
      <c r="E15" s="5"/>
      <c r="F15" s="139">
        <v>178.21</v>
      </c>
      <c r="G15" s="139">
        <v>202.09</v>
      </c>
      <c r="H15" s="139">
        <v>230.81</v>
      </c>
      <c r="I15" s="139">
        <v>309.06</v>
      </c>
      <c r="J15" s="139">
        <v>339.12</v>
      </c>
    </row>
    <row r="16" spans="1:13" x14ac:dyDescent="0.2">
      <c r="B16" s="131" t="s">
        <v>47</v>
      </c>
      <c r="C16" s="132" t="s">
        <v>3</v>
      </c>
      <c r="D16" s="5"/>
      <c r="E16" s="5"/>
      <c r="F16" s="139">
        <v>293.79000000000002</v>
      </c>
      <c r="G16" s="139">
        <v>350.56</v>
      </c>
      <c r="H16" s="139">
        <v>407.31</v>
      </c>
      <c r="I16" s="139">
        <v>472.96</v>
      </c>
      <c r="J16" s="139">
        <v>529.78</v>
      </c>
    </row>
    <row r="17" spans="1:10" x14ac:dyDescent="0.2">
      <c r="B17" s="131" t="s">
        <v>5</v>
      </c>
      <c r="C17" s="132" t="s">
        <v>3</v>
      </c>
      <c r="D17" s="139">
        <f>E7*9*4</f>
        <v>406.08</v>
      </c>
      <c r="E17" s="5"/>
      <c r="F17" s="5"/>
      <c r="G17" s="5"/>
      <c r="H17" s="5"/>
      <c r="I17" s="5"/>
      <c r="J17" s="5"/>
    </row>
    <row r="18" spans="1:10" x14ac:dyDescent="0.2">
      <c r="B18" s="131" t="s">
        <v>80</v>
      </c>
      <c r="C18" s="132" t="s">
        <v>3</v>
      </c>
      <c r="D18" s="139">
        <v>651.54999999999995</v>
      </c>
      <c r="E18" s="5"/>
      <c r="F18" s="5"/>
      <c r="G18" s="5"/>
      <c r="H18" s="5"/>
      <c r="I18" s="5"/>
      <c r="J18" s="5"/>
    </row>
    <row r="19" spans="1:10" s="112" customFormat="1" x14ac:dyDescent="0.25">
      <c r="B19" s="110"/>
      <c r="C19" s="119"/>
      <c r="D19" s="119"/>
      <c r="E19" s="119"/>
      <c r="F19" s="119"/>
      <c r="G19" s="119"/>
      <c r="H19" s="119"/>
      <c r="I19" s="119"/>
    </row>
    <row r="20" spans="1:10" s="112" customFormat="1" ht="15.75" x14ac:dyDescent="0.25">
      <c r="B20" s="128" t="s">
        <v>147</v>
      </c>
      <c r="D20" s="380" t="s">
        <v>106</v>
      </c>
      <c r="E20" s="380"/>
      <c r="F20" s="380"/>
      <c r="G20" s="380"/>
      <c r="H20" s="380"/>
      <c r="I20" s="380"/>
      <c r="J20" s="380"/>
    </row>
    <row r="21" spans="1:10" s="112" customFormat="1" ht="28.5" x14ac:dyDescent="0.25">
      <c r="A21" s="142"/>
      <c r="B21" s="140" t="s">
        <v>79</v>
      </c>
      <c r="C21" s="81" t="s">
        <v>89</v>
      </c>
      <c r="D21" s="81" t="s">
        <v>98</v>
      </c>
      <c r="E21" s="134" t="s">
        <v>70</v>
      </c>
      <c r="F21" s="135" t="s">
        <v>71</v>
      </c>
      <c r="G21" s="135" t="s">
        <v>72</v>
      </c>
      <c r="H21" s="135" t="s">
        <v>73</v>
      </c>
      <c r="I21" s="135" t="s">
        <v>74</v>
      </c>
      <c r="J21" s="135" t="s">
        <v>75</v>
      </c>
    </row>
    <row r="22" spans="1:10" s="112" customFormat="1" x14ac:dyDescent="0.25">
      <c r="B22" s="131" t="s">
        <v>78</v>
      </c>
      <c r="C22" s="136" t="s">
        <v>13</v>
      </c>
      <c r="D22" s="139">
        <v>15.99</v>
      </c>
      <c r="E22" s="143"/>
      <c r="F22" s="143"/>
      <c r="G22" s="143"/>
      <c r="H22" s="143"/>
      <c r="I22" s="143"/>
      <c r="J22" s="143"/>
    </row>
    <row r="23" spans="1:10" s="112" customFormat="1" x14ac:dyDescent="0.25">
      <c r="B23" s="131" t="s">
        <v>167</v>
      </c>
      <c r="C23" s="138" t="s">
        <v>64</v>
      </c>
      <c r="D23" s="139" t="s">
        <v>9</v>
      </c>
      <c r="E23" s="143"/>
      <c r="F23" s="143"/>
      <c r="G23" s="143"/>
      <c r="H23" s="143"/>
      <c r="I23" s="143"/>
      <c r="J23" s="143"/>
    </row>
    <row r="24" spans="1:10" s="112" customFormat="1" x14ac:dyDescent="0.25">
      <c r="B24" s="131" t="s">
        <v>101</v>
      </c>
      <c r="C24" s="138" t="s">
        <v>79</v>
      </c>
      <c r="D24" s="139" t="s">
        <v>9</v>
      </c>
      <c r="E24" s="143"/>
      <c r="F24" s="143"/>
      <c r="G24" s="143"/>
      <c r="H24" s="143"/>
      <c r="I24" s="143"/>
      <c r="J24" s="143"/>
    </row>
    <row r="25" spans="1:10" ht="28.5" x14ac:dyDescent="0.2">
      <c r="B25" s="80" t="s">
        <v>105</v>
      </c>
      <c r="C25" s="274" t="s">
        <v>103</v>
      </c>
      <c r="D25" s="275">
        <v>197.88</v>
      </c>
      <c r="E25" s="143"/>
      <c r="F25" s="143"/>
      <c r="G25" s="143"/>
      <c r="H25" s="143"/>
      <c r="I25" s="143"/>
      <c r="J25" s="143"/>
    </row>
    <row r="26" spans="1:10" x14ac:dyDescent="0.2">
      <c r="B26" s="131" t="s">
        <v>104</v>
      </c>
      <c r="C26" s="132" t="s">
        <v>103</v>
      </c>
      <c r="D26" s="139">
        <v>49.2</v>
      </c>
      <c r="E26" s="143"/>
      <c r="F26" s="143"/>
      <c r="G26" s="143"/>
      <c r="H26" s="143"/>
      <c r="I26" s="143"/>
      <c r="J26" s="143"/>
    </row>
    <row r="27" spans="1:10" x14ac:dyDescent="0.2">
      <c r="C27" s="109"/>
    </row>
    <row r="28" spans="1:10" ht="15.75" x14ac:dyDescent="0.2">
      <c r="B28" s="128" t="s">
        <v>146</v>
      </c>
      <c r="C28" s="109"/>
      <c r="D28" s="380" t="s">
        <v>106</v>
      </c>
      <c r="E28" s="380"/>
      <c r="F28" s="380"/>
      <c r="G28" s="380"/>
      <c r="H28" s="380"/>
      <c r="I28" s="380"/>
      <c r="J28" s="380"/>
    </row>
    <row r="29" spans="1:10" s="133" customFormat="1" ht="28.5" x14ac:dyDescent="0.25">
      <c r="B29" s="140" t="s">
        <v>79</v>
      </c>
      <c r="C29" s="81" t="s">
        <v>89</v>
      </c>
      <c r="D29" s="81" t="s">
        <v>98</v>
      </c>
      <c r="E29" s="134" t="s">
        <v>70</v>
      </c>
      <c r="F29" s="135" t="s">
        <v>71</v>
      </c>
      <c r="G29" s="135" t="s">
        <v>72</v>
      </c>
      <c r="H29" s="135" t="s">
        <v>73</v>
      </c>
      <c r="I29" s="135" t="s">
        <v>74</v>
      </c>
      <c r="J29" s="135" t="s">
        <v>75</v>
      </c>
    </row>
    <row r="30" spans="1:10" x14ac:dyDescent="0.2">
      <c r="B30" s="131" t="s">
        <v>23</v>
      </c>
      <c r="C30" s="132" t="s">
        <v>77</v>
      </c>
      <c r="D30" s="139">
        <v>21.2</v>
      </c>
      <c r="E30" s="5"/>
      <c r="F30" s="5"/>
      <c r="G30" s="5"/>
      <c r="H30" s="5"/>
      <c r="I30" s="5"/>
      <c r="J30" s="5"/>
    </row>
    <row r="31" spans="1:10" s="112" customFormat="1" x14ac:dyDescent="0.25">
      <c r="B31" s="110"/>
    </row>
    <row r="32" spans="1:10" x14ac:dyDescent="0.2">
      <c r="C32" s="109"/>
    </row>
    <row r="33" spans="1:11" ht="15.75" x14ac:dyDescent="0.2">
      <c r="B33" s="129" t="s">
        <v>87</v>
      </c>
      <c r="C33" s="53"/>
      <c r="D33" s="53"/>
      <c r="E33" s="381" t="s">
        <v>107</v>
      </c>
      <c r="F33" s="381"/>
      <c r="G33" s="53"/>
      <c r="H33" s="53"/>
      <c r="I33" s="53"/>
      <c r="J33" s="53"/>
    </row>
    <row r="34" spans="1:11" ht="28.5" x14ac:dyDescent="0.2">
      <c r="B34" s="123" t="s">
        <v>79</v>
      </c>
      <c r="C34" s="124" t="s">
        <v>88</v>
      </c>
      <c r="D34" s="124" t="s">
        <v>89</v>
      </c>
      <c r="E34" s="125" t="s">
        <v>176</v>
      </c>
      <c r="F34" s="125" t="s">
        <v>177</v>
      </c>
    </row>
    <row r="35" spans="1:11" x14ac:dyDescent="0.2">
      <c r="B35" s="130" t="s">
        <v>90</v>
      </c>
      <c r="C35" s="126" t="s">
        <v>91</v>
      </c>
      <c r="D35" s="127" t="s">
        <v>92</v>
      </c>
      <c r="E35" s="139">
        <v>60.9</v>
      </c>
      <c r="F35" s="139">
        <v>72.44</v>
      </c>
      <c r="G35" s="109" t="s">
        <v>212</v>
      </c>
      <c r="K35" s="251"/>
    </row>
    <row r="36" spans="1:11" x14ac:dyDescent="0.2">
      <c r="B36" s="130" t="s">
        <v>93</v>
      </c>
      <c r="C36" s="126" t="s">
        <v>91</v>
      </c>
      <c r="D36" s="127" t="s">
        <v>92</v>
      </c>
      <c r="E36" s="139">
        <v>20.010000000000002</v>
      </c>
      <c r="F36" s="139">
        <v>24.36</v>
      </c>
      <c r="G36" s="109" t="s">
        <v>214</v>
      </c>
      <c r="K36" s="251"/>
    </row>
    <row r="37" spans="1:11" x14ac:dyDescent="0.2">
      <c r="B37" s="130" t="s">
        <v>94</v>
      </c>
      <c r="C37" s="126" t="s">
        <v>91</v>
      </c>
      <c r="D37" s="127" t="s">
        <v>92</v>
      </c>
      <c r="E37" s="139">
        <v>19.88</v>
      </c>
      <c r="F37" s="139">
        <v>24.2</v>
      </c>
      <c r="G37" s="109" t="s">
        <v>213</v>
      </c>
      <c r="K37" s="251"/>
    </row>
    <row r="38" spans="1:11" x14ac:dyDescent="0.2">
      <c r="B38" s="130" t="s">
        <v>95</v>
      </c>
      <c r="C38" s="126" t="s">
        <v>91</v>
      </c>
      <c r="D38" s="127" t="s">
        <v>92</v>
      </c>
      <c r="E38" s="139">
        <v>23.51</v>
      </c>
      <c r="F38" s="139">
        <v>28.48</v>
      </c>
      <c r="K38" s="251"/>
    </row>
    <row r="39" spans="1:11" x14ac:dyDescent="0.2">
      <c r="B39" s="130" t="s">
        <v>96</v>
      </c>
      <c r="C39" s="126" t="s">
        <v>91</v>
      </c>
      <c r="D39" s="127" t="s">
        <v>92</v>
      </c>
      <c r="E39" s="139">
        <v>19.87</v>
      </c>
      <c r="F39" s="139">
        <v>24.2</v>
      </c>
      <c r="K39" s="251"/>
    </row>
    <row r="40" spans="1:11" x14ac:dyDescent="0.2">
      <c r="B40" s="130" t="s">
        <v>97</v>
      </c>
      <c r="C40" s="126" t="s">
        <v>91</v>
      </c>
      <c r="D40" s="127" t="s">
        <v>92</v>
      </c>
      <c r="E40" s="139">
        <v>15.91</v>
      </c>
      <c r="F40" s="139">
        <v>19.54</v>
      </c>
      <c r="K40" s="251"/>
    </row>
    <row r="41" spans="1:11" x14ac:dyDescent="0.2">
      <c r="B41" s="260" t="s">
        <v>175</v>
      </c>
      <c r="C41" s="261" t="s">
        <v>91</v>
      </c>
      <c r="D41" s="262" t="s">
        <v>92</v>
      </c>
      <c r="E41" s="139">
        <v>13.53</v>
      </c>
      <c r="F41" s="139">
        <v>16.73</v>
      </c>
      <c r="K41" s="251"/>
    </row>
    <row r="42" spans="1:11" x14ac:dyDescent="0.2">
      <c r="B42" s="130" t="s">
        <v>178</v>
      </c>
      <c r="C42" s="126" t="s">
        <v>91</v>
      </c>
      <c r="D42" s="127" t="s">
        <v>92</v>
      </c>
      <c r="E42" s="139">
        <v>16.77</v>
      </c>
      <c r="F42" s="139">
        <v>20.77</v>
      </c>
      <c r="K42" s="251"/>
    </row>
    <row r="43" spans="1:11" x14ac:dyDescent="0.2">
      <c r="B43" s="130" t="s">
        <v>179</v>
      </c>
      <c r="C43" s="126" t="s">
        <v>91</v>
      </c>
      <c r="D43" s="127" t="s">
        <v>92</v>
      </c>
      <c r="E43" s="139">
        <v>16.760000000000002</v>
      </c>
      <c r="F43" s="139">
        <v>20.75</v>
      </c>
      <c r="K43" s="251"/>
    </row>
    <row r="45" spans="1:11" s="112" customFormat="1" ht="18" x14ac:dyDescent="0.25">
      <c r="A45" s="165" t="s">
        <v>148</v>
      </c>
      <c r="B45" s="110"/>
    </row>
    <row r="46" spans="1:11" s="112" customFormat="1" x14ac:dyDescent="0.25">
      <c r="A46" s="118"/>
      <c r="B46" s="110"/>
      <c r="C46" s="114"/>
      <c r="D46" s="114"/>
      <c r="E46" s="115"/>
      <c r="F46" s="115"/>
      <c r="G46" s="115"/>
      <c r="H46" s="115"/>
    </row>
    <row r="47" spans="1:11" s="112" customFormat="1" ht="15.75" x14ac:dyDescent="0.25">
      <c r="A47" s="116"/>
      <c r="B47" s="164" t="s">
        <v>145</v>
      </c>
      <c r="F47" s="117"/>
      <c r="G47" s="117"/>
      <c r="H47" s="113"/>
      <c r="I47" s="113"/>
      <c r="J47" s="113"/>
    </row>
    <row r="48" spans="1:11" s="133" customFormat="1" ht="28.5" x14ac:dyDescent="0.25">
      <c r="B48" s="140" t="s">
        <v>79</v>
      </c>
      <c r="C48" s="81" t="s">
        <v>89</v>
      </c>
      <c r="D48" s="81" t="s">
        <v>99</v>
      </c>
      <c r="E48" s="134" t="s">
        <v>70</v>
      </c>
      <c r="F48" s="135" t="s">
        <v>71</v>
      </c>
      <c r="G48" s="135" t="s">
        <v>72</v>
      </c>
      <c r="H48" s="135" t="s">
        <v>73</v>
      </c>
      <c r="I48" s="135" t="s">
        <v>74</v>
      </c>
      <c r="J48" s="135" t="s">
        <v>75</v>
      </c>
    </row>
    <row r="49" spans="1:10" s="112" customFormat="1" x14ac:dyDescent="0.25">
      <c r="B49" s="131" t="s">
        <v>144</v>
      </c>
      <c r="C49" s="136" t="s">
        <v>6</v>
      </c>
      <c r="D49" s="139">
        <v>78.92</v>
      </c>
      <c r="E49" s="143"/>
      <c r="F49" s="143"/>
      <c r="G49" s="143"/>
      <c r="H49" s="143"/>
      <c r="I49" s="143"/>
      <c r="J49" s="143"/>
    </row>
    <row r="50" spans="1:10" s="112" customFormat="1" x14ac:dyDescent="0.25">
      <c r="B50" s="131" t="s">
        <v>143</v>
      </c>
      <c r="C50" s="136" t="s">
        <v>13</v>
      </c>
      <c r="D50" s="139">
        <v>18.059999999999999</v>
      </c>
      <c r="E50" s="143"/>
      <c r="F50" s="143"/>
      <c r="G50" s="143"/>
      <c r="H50" s="143"/>
      <c r="I50" s="143"/>
      <c r="J50" s="143"/>
    </row>
    <row r="51" spans="1:10" s="112" customFormat="1" x14ac:dyDescent="0.25">
      <c r="B51" s="131" t="s">
        <v>126</v>
      </c>
      <c r="C51" s="136" t="s">
        <v>69</v>
      </c>
      <c r="D51" s="143"/>
      <c r="E51" s="143"/>
      <c r="F51" s="137">
        <v>216.39</v>
      </c>
      <c r="G51" s="137">
        <v>299.88</v>
      </c>
      <c r="H51" s="137">
        <v>386.66</v>
      </c>
      <c r="I51" s="137">
        <v>580</v>
      </c>
      <c r="J51" s="137">
        <v>727.22</v>
      </c>
    </row>
    <row r="52" spans="1:10" x14ac:dyDescent="0.2">
      <c r="B52" s="131" t="s">
        <v>204</v>
      </c>
      <c r="C52" s="132" t="s">
        <v>13</v>
      </c>
      <c r="D52" s="139">
        <v>12.36</v>
      </c>
      <c r="E52" s="143"/>
      <c r="F52" s="143"/>
      <c r="G52" s="143"/>
      <c r="H52" s="143"/>
      <c r="I52" s="143"/>
      <c r="J52" s="143"/>
    </row>
    <row r="53" spans="1:10" s="112" customFormat="1" x14ac:dyDescent="0.2">
      <c r="B53" s="131" t="s">
        <v>76</v>
      </c>
      <c r="C53" s="132" t="s">
        <v>13</v>
      </c>
      <c r="D53" s="143"/>
      <c r="E53" s="143"/>
      <c r="F53" s="137">
        <v>3.01</v>
      </c>
      <c r="G53" s="137">
        <v>3.58</v>
      </c>
      <c r="H53" s="137">
        <v>4.41</v>
      </c>
      <c r="I53" s="137">
        <v>5.79</v>
      </c>
      <c r="J53" s="137">
        <v>8.5299999999999994</v>
      </c>
    </row>
    <row r="54" spans="1:10" x14ac:dyDescent="0.2">
      <c r="C54" s="109"/>
    </row>
    <row r="55" spans="1:10" x14ac:dyDescent="0.2">
      <c r="C55" s="109"/>
    </row>
    <row r="56" spans="1:10" x14ac:dyDescent="0.2">
      <c r="C56" s="109"/>
    </row>
    <row r="57" spans="1:10" ht="18" x14ac:dyDescent="0.2">
      <c r="A57" s="165" t="s">
        <v>86</v>
      </c>
      <c r="B57" s="109"/>
      <c r="C57" s="109" t="s">
        <v>211</v>
      </c>
    </row>
    <row r="58" spans="1:10" s="133" customFormat="1" ht="28.5" x14ac:dyDescent="0.25">
      <c r="B58" s="140" t="s">
        <v>79</v>
      </c>
      <c r="C58" s="81" t="s">
        <v>89</v>
      </c>
      <c r="D58" s="81" t="s">
        <v>99</v>
      </c>
      <c r="E58" s="134" t="s">
        <v>70</v>
      </c>
      <c r="F58" s="135" t="s">
        <v>71</v>
      </c>
      <c r="G58" s="135" t="s">
        <v>72</v>
      </c>
      <c r="H58" s="135" t="s">
        <v>73</v>
      </c>
      <c r="I58" s="135" t="s">
        <v>74</v>
      </c>
      <c r="J58" s="135" t="s">
        <v>75</v>
      </c>
    </row>
    <row r="59" spans="1:10" x14ac:dyDescent="0.2">
      <c r="B59" s="131" t="s">
        <v>81</v>
      </c>
      <c r="C59" s="132" t="s">
        <v>13</v>
      </c>
      <c r="D59" s="139">
        <v>17.61</v>
      </c>
      <c r="E59" s="143"/>
      <c r="F59" s="143"/>
      <c r="G59" s="143"/>
      <c r="H59" s="143"/>
      <c r="I59" s="143"/>
      <c r="J59" s="143"/>
    </row>
    <row r="60" spans="1:10" s="112" customFormat="1" x14ac:dyDescent="0.2">
      <c r="B60" s="141" t="s">
        <v>84</v>
      </c>
      <c r="C60" s="136" t="s">
        <v>64</v>
      </c>
      <c r="D60" s="139">
        <v>11.65</v>
      </c>
      <c r="E60" s="132"/>
      <c r="F60" s="132"/>
      <c r="G60" s="139"/>
      <c r="H60" s="136"/>
      <c r="I60" s="139"/>
      <c r="J60" s="136"/>
    </row>
    <row r="61" spans="1:10" s="112" customFormat="1" x14ac:dyDescent="0.2">
      <c r="B61" s="141" t="s">
        <v>85</v>
      </c>
      <c r="C61" s="136" t="s">
        <v>64</v>
      </c>
      <c r="D61" s="139">
        <v>11.18</v>
      </c>
      <c r="E61" s="132"/>
      <c r="F61" s="132"/>
      <c r="G61" s="139"/>
      <c r="H61" s="136"/>
      <c r="I61" s="139"/>
      <c r="J61" s="136"/>
    </row>
    <row r="62" spans="1:10" x14ac:dyDescent="0.2">
      <c r="B62" s="131" t="s">
        <v>141</v>
      </c>
      <c r="C62" s="126" t="s">
        <v>92</v>
      </c>
      <c r="D62" s="139">
        <v>2.64</v>
      </c>
      <c r="E62" s="143"/>
      <c r="F62" s="143"/>
      <c r="G62" s="143"/>
      <c r="H62" s="143"/>
      <c r="I62" s="143"/>
      <c r="J62" s="143"/>
    </row>
    <row r="63" spans="1:10" x14ac:dyDescent="0.2">
      <c r="B63" s="131" t="s">
        <v>142</v>
      </c>
      <c r="C63" s="126" t="s">
        <v>92</v>
      </c>
      <c r="D63" s="139">
        <v>12.36</v>
      </c>
      <c r="E63" s="143"/>
      <c r="F63" s="143"/>
      <c r="G63" s="143"/>
      <c r="H63" s="143"/>
      <c r="I63" s="143"/>
      <c r="J63" s="143"/>
    </row>
    <row r="64" spans="1:10" x14ac:dyDescent="0.2">
      <c r="B64" s="131" t="s">
        <v>139</v>
      </c>
      <c r="C64" s="132" t="s">
        <v>3</v>
      </c>
      <c r="D64" s="143"/>
      <c r="E64" s="143"/>
      <c r="F64" s="139">
        <v>266.02999999999997</v>
      </c>
      <c r="G64" s="139">
        <v>316.49</v>
      </c>
      <c r="H64" s="139">
        <v>369.5</v>
      </c>
      <c r="I64" s="139">
        <v>428.79</v>
      </c>
      <c r="J64" s="139">
        <v>466.71</v>
      </c>
    </row>
    <row r="65" spans="2:12" x14ac:dyDescent="0.2">
      <c r="B65" s="131" t="s">
        <v>140</v>
      </c>
      <c r="C65" s="132" t="s">
        <v>3</v>
      </c>
      <c r="D65" s="143"/>
      <c r="E65" s="143"/>
      <c r="F65" s="139">
        <v>208.52</v>
      </c>
      <c r="G65" s="139">
        <v>258.98</v>
      </c>
      <c r="H65" s="139">
        <v>311.94</v>
      </c>
      <c r="I65" s="139">
        <v>371.28</v>
      </c>
      <c r="J65" s="139">
        <v>409.2</v>
      </c>
    </row>
    <row r="66" spans="2:12" x14ac:dyDescent="0.2">
      <c r="B66" s="131" t="s">
        <v>102</v>
      </c>
      <c r="C66" s="126" t="s">
        <v>69</v>
      </c>
      <c r="D66" s="139">
        <v>150.18</v>
      </c>
      <c r="E66" s="143"/>
      <c r="F66" s="143"/>
      <c r="G66" s="143"/>
      <c r="H66" s="143"/>
      <c r="I66" s="143"/>
      <c r="J66" s="143"/>
    </row>
    <row r="67" spans="2:12" s="112" customFormat="1" ht="15.6" customHeight="1" x14ac:dyDescent="0.25">
      <c r="B67" s="131" t="s">
        <v>150</v>
      </c>
      <c r="C67" s="136" t="s">
        <v>13</v>
      </c>
      <c r="D67" s="139">
        <v>6.37</v>
      </c>
      <c r="E67" s="166"/>
      <c r="F67" s="166"/>
      <c r="G67" s="166"/>
      <c r="H67" s="166"/>
      <c r="I67" s="166"/>
      <c r="J67" s="166"/>
    </row>
    <row r="68" spans="2:12" s="112" customFormat="1" ht="15.6" customHeight="1" x14ac:dyDescent="0.25">
      <c r="B68" s="131" t="s">
        <v>151</v>
      </c>
      <c r="C68" s="136" t="s">
        <v>13</v>
      </c>
      <c r="D68" s="139">
        <v>4.32</v>
      </c>
      <c r="E68" s="166"/>
      <c r="F68" s="166"/>
      <c r="G68" s="166"/>
      <c r="H68" s="166"/>
      <c r="I68" s="166"/>
      <c r="J68" s="166"/>
      <c r="L68" s="119"/>
    </row>
    <row r="69" spans="2:12" x14ac:dyDescent="0.2">
      <c r="C69" s="109"/>
      <c r="D69" s="110"/>
      <c r="E69" s="122"/>
    </row>
    <row r="70" spans="2:12" x14ac:dyDescent="0.2">
      <c r="C70" s="109"/>
      <c r="D70" s="110"/>
      <c r="E70" s="122"/>
    </row>
    <row r="71" spans="2:12" x14ac:dyDescent="0.2">
      <c r="C71" s="109"/>
    </row>
    <row r="72" spans="2:12" x14ac:dyDescent="0.2">
      <c r="C72" s="109"/>
    </row>
  </sheetData>
  <mergeCells count="6">
    <mergeCell ref="D20:J20"/>
    <mergeCell ref="D12:J12"/>
    <mergeCell ref="E33:F33"/>
    <mergeCell ref="D28:J28"/>
    <mergeCell ref="A1:J1"/>
    <mergeCell ref="E3:J3"/>
  </mergeCells>
  <phoneticPr fontId="17"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PO SLA</vt:lpstr>
      <vt:lpstr>PO Residential</vt:lpstr>
      <vt:lpstr>PO Community Supports</vt:lpstr>
      <vt:lpstr>PO Self-Direction</vt:lpstr>
      <vt:lpstr>Itemized Goods &amp; Services</vt:lpstr>
      <vt:lpstr>PO Self-Direct Vendor Only</vt:lpstr>
      <vt:lpstr>PO Employment</vt:lpstr>
      <vt:lpstr>PO RICLAS</vt:lpstr>
      <vt:lpstr>RATES</vt:lpstr>
      <vt:lpstr>Rate Sheet</vt:lpstr>
      <vt:lpstr>'PO Residential'!Print_Area</vt:lpstr>
      <vt:lpstr>'PO RICLAS'!Print_Area</vt:lpstr>
      <vt:lpstr>'PO Self-Direct Vendor Only'!Print_Area</vt:lpstr>
      <vt:lpstr>'PO Self-Direction'!Print_Area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LeClerc, Anne (BHDDH)</dc:creator>
  <cp:lastModifiedBy>MacKay, Gerard (BHDDH)</cp:lastModifiedBy>
  <cp:lastPrinted>2023-07-31T19:45:51Z</cp:lastPrinted>
  <dcterms:created xsi:type="dcterms:W3CDTF">2023-07-15T03:59:24Z</dcterms:created>
  <dcterms:modified xsi:type="dcterms:W3CDTF">2024-06-07T16:21:09Z</dcterms:modified>
</cp:coreProperties>
</file>