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DD Finance\FORMS\Website Forms\"/>
    </mc:Choice>
  </mc:AlternateContent>
  <bookViews>
    <workbookView xWindow="0" yWindow="0" windowWidth="15360" windowHeight="8148"/>
  </bookViews>
  <sheets>
    <sheet name="07.01.2016" sheetId="2" r:id="rId1"/>
  </sheets>
  <definedNames>
    <definedName name="_xlnm.Print_Area" localSheetId="0">'07.01.2016'!$A:$AA</definedName>
  </definedNames>
  <calcPr calcId="152511"/>
</workbook>
</file>

<file path=xl/calcChain.xml><?xml version="1.0" encoding="utf-8"?>
<calcChain xmlns="http://schemas.openxmlformats.org/spreadsheetml/2006/main">
  <c r="O22" i="2" l="1"/>
  <c r="O48" i="2"/>
  <c r="Q48" i="2"/>
  <c r="S48" i="2"/>
  <c r="U48" i="2"/>
  <c r="M23" i="2"/>
  <c r="M22" i="2"/>
  <c r="K31" i="2" l="1"/>
  <c r="K32" i="2"/>
  <c r="H30" i="2" l="1"/>
  <c r="W30" i="2"/>
  <c r="K30" i="2"/>
  <c r="X30" i="2" l="1"/>
  <c r="P30" i="2"/>
  <c r="R30" i="2"/>
  <c r="S30" i="2" s="1"/>
  <c r="T30" i="2" s="1"/>
  <c r="U30" i="2" s="1"/>
  <c r="V30" i="2" s="1"/>
  <c r="AA30" i="2" l="1"/>
  <c r="O46" i="2" l="1"/>
  <c r="H31" i="2"/>
  <c r="W59" i="2"/>
  <c r="U59" i="2"/>
  <c r="S59" i="2"/>
  <c r="Q59" i="2"/>
  <c r="AA58" i="2"/>
  <c r="AC55" i="2"/>
  <c r="X54" i="2"/>
  <c r="V54" i="2"/>
  <c r="T54" i="2"/>
  <c r="R54" i="2"/>
  <c r="M54" i="2"/>
  <c r="O54" i="2" s="1"/>
  <c r="V51" i="2"/>
  <c r="V48" i="2"/>
  <c r="T48" i="2"/>
  <c r="R48" i="2"/>
  <c r="P48" i="2"/>
  <c r="E48" i="2"/>
  <c r="G46" i="2"/>
  <c r="F46" i="2"/>
  <c r="W46" i="2" s="1"/>
  <c r="H46" i="2"/>
  <c r="G43" i="2"/>
  <c r="F43" i="2"/>
  <c r="AA42" i="2"/>
  <c r="M41" i="2"/>
  <c r="W41" i="2" s="1"/>
  <c r="K41" i="2"/>
  <c r="H41" i="2"/>
  <c r="H43" i="2" s="1"/>
  <c r="AA40" i="2"/>
  <c r="M38" i="2"/>
  <c r="AA37" i="2"/>
  <c r="AA35" i="2"/>
  <c r="AA28" i="2"/>
  <c r="W23" i="2"/>
  <c r="AA21" i="2"/>
  <c r="AA6" i="2"/>
  <c r="M43" i="2" l="1"/>
  <c r="V59" i="2"/>
  <c r="AA31" i="2"/>
  <c r="M59" i="2"/>
  <c r="M33" i="2"/>
  <c r="M46" i="2"/>
  <c r="U46" i="2"/>
  <c r="Q46" i="2"/>
  <c r="K22" i="2"/>
  <c r="W36" i="2"/>
  <c r="U36" i="2"/>
  <c r="S36" i="2"/>
  <c r="Q36" i="2"/>
  <c r="W43" i="2"/>
  <c r="X41" i="2"/>
  <c r="O59" i="2"/>
  <c r="P54" i="2"/>
  <c r="AA54" i="2" s="1"/>
  <c r="AC54" i="2" s="1"/>
  <c r="K23" i="2"/>
  <c r="X23" i="2" s="1"/>
  <c r="Q22" i="2"/>
  <c r="S22" i="2"/>
  <c r="U22" i="2"/>
  <c r="W22" i="2"/>
  <c r="W29" i="2"/>
  <c r="P51" i="2"/>
  <c r="P59" i="2" s="1"/>
  <c r="T59" i="2"/>
  <c r="X51" i="2"/>
  <c r="O23" i="2"/>
  <c r="Q23" i="2"/>
  <c r="S23" i="2"/>
  <c r="U23" i="2"/>
  <c r="O41" i="2"/>
  <c r="Q41" i="2"/>
  <c r="S41" i="2"/>
  <c r="U41" i="2"/>
  <c r="S46" i="2"/>
  <c r="R51" i="2"/>
  <c r="R59" i="2" s="1"/>
  <c r="P23" i="2" l="1"/>
  <c r="T23" i="2"/>
  <c r="H23" i="2"/>
  <c r="V23" i="2"/>
  <c r="M26" i="2"/>
  <c r="M64" i="2" s="1"/>
  <c r="R23" i="2"/>
  <c r="H22" i="2"/>
  <c r="U43" i="2"/>
  <c r="V41" i="2"/>
  <c r="V43" i="2" s="1"/>
  <c r="Q43" i="2"/>
  <c r="R41" i="2"/>
  <c r="R43" i="2" s="1"/>
  <c r="W33" i="2"/>
  <c r="U26" i="2"/>
  <c r="V22" i="2"/>
  <c r="Q26" i="2"/>
  <c r="R22" i="2"/>
  <c r="O38" i="2"/>
  <c r="S38" i="2"/>
  <c r="W38" i="2"/>
  <c r="S43" i="2"/>
  <c r="T41" i="2"/>
  <c r="T43" i="2" s="1"/>
  <c r="O43" i="2"/>
  <c r="P41" i="2"/>
  <c r="P43" i="2" s="1"/>
  <c r="X59" i="2"/>
  <c r="AA51" i="2"/>
  <c r="Q33" i="2"/>
  <c r="W26" i="2"/>
  <c r="X22" i="2"/>
  <c r="S26" i="2"/>
  <c r="T22" i="2"/>
  <c r="O26" i="2"/>
  <c r="P22" i="2"/>
  <c r="X43" i="2"/>
  <c r="Q38" i="2"/>
  <c r="U38" i="2"/>
  <c r="O33" i="2"/>
  <c r="H32" i="2"/>
  <c r="AA23" i="2" l="1"/>
  <c r="AA41" i="2"/>
  <c r="AA43" i="2" s="1"/>
  <c r="AC43" i="2" s="1"/>
  <c r="AA32" i="2"/>
  <c r="AA46" i="2"/>
  <c r="AC46" i="2" s="1"/>
  <c r="O64" i="2"/>
  <c r="X26" i="2"/>
  <c r="AA22" i="2"/>
  <c r="K29" i="2"/>
  <c r="H29" i="2"/>
  <c r="H26" i="2"/>
  <c r="P26" i="2"/>
  <c r="T26" i="2"/>
  <c r="AA59" i="2"/>
  <c r="AC51" i="2"/>
  <c r="V26" i="2"/>
  <c r="W64" i="2"/>
  <c r="Q64" i="2"/>
  <c r="AA26" i="2" l="1"/>
  <c r="AC26" i="2" s="1"/>
  <c r="K36" i="2"/>
  <c r="H36" i="2"/>
  <c r="H38" i="2" s="1"/>
  <c r="R26" i="2"/>
  <c r="H33" i="2"/>
  <c r="P29" i="2"/>
  <c r="X29" i="2"/>
  <c r="R29" i="2"/>
  <c r="S29" i="2" s="1"/>
  <c r="T29" i="2" l="1"/>
  <c r="U29" i="2" s="1"/>
  <c r="S33" i="2"/>
  <c r="S64" i="2" s="1"/>
  <c r="T33" i="2"/>
  <c r="W66" i="2"/>
  <c r="P33" i="2"/>
  <c r="X33" i="2"/>
  <c r="P36" i="2"/>
  <c r="P38" i="2" s="1"/>
  <c r="T36" i="2"/>
  <c r="T38" i="2" s="1"/>
  <c r="X36" i="2"/>
  <c r="R36" i="2"/>
  <c r="R38" i="2" s="1"/>
  <c r="V36" i="2"/>
  <c r="V38" i="2" s="1"/>
  <c r="R33" i="2"/>
  <c r="V29" i="2" l="1"/>
  <c r="U33" i="2"/>
  <c r="U64" i="2" s="1"/>
  <c r="AA64" i="2" s="1"/>
  <c r="P66" i="2"/>
  <c r="R66" i="2"/>
  <c r="T66" i="2"/>
  <c r="AA36" i="2"/>
  <c r="AA38" i="2" s="1"/>
  <c r="X38" i="2"/>
  <c r="X66" i="2" s="1"/>
  <c r="V33" i="2" l="1"/>
  <c r="V66" i="2" s="1"/>
  <c r="AA29" i="2"/>
  <c r="AA33" i="2" s="1"/>
  <c r="AC33" i="2" s="1"/>
  <c r="AC38" i="2"/>
  <c r="AA63" i="2" l="1"/>
  <c r="AA14" i="2" l="1"/>
</calcChain>
</file>

<file path=xl/comments1.xml><?xml version="1.0" encoding="utf-8"?>
<comments xmlns="http://schemas.openxmlformats.org/spreadsheetml/2006/main">
  <authors>
    <author xml:space="preserve"> </author>
  </authors>
  <commentList>
    <comment ref="I19" authorId="0" shapeId="0">
      <text>
        <r>
          <rPr>
            <b/>
            <sz val="8"/>
            <color indexed="81"/>
            <rFont val="Tahoma"/>
            <family val="2"/>
          </rPr>
          <t xml:space="preserve"> :</t>
        </r>
        <r>
          <rPr>
            <sz val="8"/>
            <color indexed="81"/>
            <rFont val="Tahoma"/>
            <family val="2"/>
          </rPr>
          <t xml:space="preserve">
Not sure why you need this - isn't this the same as above "agency as FI" we currently don't list employees since they change
</t>
        </r>
      </text>
    </comment>
  </commentList>
</comments>
</file>

<file path=xl/sharedStrings.xml><?xml version="1.0" encoding="utf-8"?>
<sst xmlns="http://schemas.openxmlformats.org/spreadsheetml/2006/main" count="97" uniqueCount="73">
  <si>
    <t>RATE</t>
  </si>
  <si>
    <t>T2021 UA U1</t>
  </si>
  <si>
    <t>SUPPORT FACILITATION</t>
  </si>
  <si>
    <t>Purchase Order for Individuals Receiving Community Supports</t>
  </si>
  <si>
    <t>Under the Self Directed Model</t>
  </si>
  <si>
    <r>
      <t xml:space="preserve">This document is intended to be used by individuals and their families to select the supports they want to purchase in support of their Individualized Service Plan.  This is </t>
    </r>
    <r>
      <rPr>
        <u/>
        <sz val="10"/>
        <color theme="1"/>
        <rFont val="Arial"/>
        <family val="2"/>
      </rPr>
      <t>not</t>
    </r>
    <r>
      <rPr>
        <sz val="10"/>
        <color theme="1"/>
        <rFont val="Arial"/>
        <family val="2"/>
      </rPr>
      <t xml:space="preserve"> an allocation of services.  Each individual is given a resource allocation to be used in the budgeting process.  This Purchase Order must be submitted to BHDDH for approval before Service Allocations can be assigned.  If approved, then service allocations will be assigned.</t>
    </r>
  </si>
  <si>
    <t>Name of Participant Submitting this Purchase Order</t>
  </si>
  <si>
    <t>ANNUAL RENEWAL</t>
  </si>
  <si>
    <t>Options Contract Start Date:</t>
  </si>
  <si>
    <t>Contract Dates</t>
  </si>
  <si>
    <t>-</t>
  </si>
  <si>
    <t>No of Weeks</t>
  </si>
  <si>
    <t>Social Security Number</t>
  </si>
  <si>
    <t>PART A: Support Facilitation is required in each individual's Personal Budget</t>
  </si>
  <si>
    <t xml:space="preserve"> </t>
  </si>
  <si>
    <t>The agency you have selected as your FI is ……..</t>
  </si>
  <si>
    <t>The name of your Agency Contact is …</t>
  </si>
  <si>
    <t>Resource Allocation Amount (Annual) Used for Self Directed Budgeting</t>
  </si>
  <si>
    <t>PART B: Community Supports, Day Activities or Self-Directed Services</t>
  </si>
  <si>
    <t>Make your selection(s) related to Day Activities or self-directed services.  Enter all items you wish to purchase.  Enter only on those lines where you are making a service request.  Leave the remaining lines blank.</t>
  </si>
  <si>
    <t>COMMUNITY SUPPORTS</t>
  </si>
  <si>
    <t>HOURS</t>
  </si>
  <si>
    <t>PER WEEK/PER MONTH</t>
  </si>
  <si>
    <t xml:space="preserve">ANNUAL </t>
  </si>
  <si>
    <t>Enter 'Hiring Employees' or the Agency Selected to Provide Service</t>
  </si>
  <si>
    <t>Blended Rate Per Unit*</t>
  </si>
  <si>
    <t>Units</t>
  </si>
  <si>
    <t>$</t>
  </si>
  <si>
    <t>4/1-6/30/16</t>
  </si>
  <si>
    <t>7/1-9/30/16</t>
  </si>
  <si>
    <t>Amount Used in Budget</t>
  </si>
  <si>
    <t>PAY PERIODS PER QUARTER</t>
  </si>
  <si>
    <t>T2017 U2</t>
  </si>
  <si>
    <t>Staffing</t>
  </si>
  <si>
    <t>T2017 UD U2</t>
  </si>
  <si>
    <t>Professional</t>
  </si>
  <si>
    <t>T2025 U2</t>
  </si>
  <si>
    <t>TOTAL</t>
  </si>
  <si>
    <t>DAY SUPPORTS</t>
  </si>
  <si>
    <t>RESPITE (including PR Tax)</t>
  </si>
  <si>
    <t>T1005 U2</t>
  </si>
  <si>
    <t>SUPPORTED EMPLOYMENT (including PR Tax)</t>
  </si>
  <si>
    <t>T2019 U2</t>
  </si>
  <si>
    <t>JOB DEVELOPMENT OR ASSESSMENT</t>
  </si>
  <si>
    <t>CLIENT NAME</t>
  </si>
  <si>
    <t>PAGE 2</t>
  </si>
  <si>
    <t>SELF DIRECTED SERVICES</t>
  </si>
  <si>
    <t>T2022 UA U2</t>
  </si>
  <si>
    <t>1 unit per month</t>
  </si>
  <si>
    <t>SUPPORTS BROKERAGE</t>
  </si>
  <si>
    <t>T2041 U2</t>
  </si>
  <si>
    <t>units per year</t>
  </si>
  <si>
    <t>ROUNDING</t>
  </si>
  <si>
    <t>Max rate not to &gt; $50 per unit</t>
  </si>
  <si>
    <t>Total Allocation</t>
  </si>
  <si>
    <t>Units per quarterly allocation</t>
  </si>
  <si>
    <t>Dollars per quarterly allocation</t>
  </si>
  <si>
    <t>* The Blended Rate Per Unit cannot exceed the rate paid to agencies for the same service.</t>
  </si>
  <si>
    <t>Signature of Participant (or Legally Authorized Representative)</t>
  </si>
  <si>
    <t>Date (month/day/year)</t>
  </si>
  <si>
    <t>Signature of Representative from Fiscal Intermediary</t>
  </si>
  <si>
    <t>W/COMP</t>
  </si>
  <si>
    <t>T2021 L9</t>
  </si>
  <si>
    <t>S110</t>
  </si>
  <si>
    <t xml:space="preserve"> Client Code:</t>
  </si>
  <si>
    <t xml:space="preserve">PROGRAM:          FINANCE: </t>
  </si>
  <si>
    <t xml:space="preserve">T2017 L9 </t>
  </si>
  <si>
    <t>T1005 L9</t>
  </si>
  <si>
    <t>10/1-12/31/16</t>
  </si>
  <si>
    <t xml:space="preserve">T2025 U2 </t>
  </si>
  <si>
    <t>T2019 L9</t>
  </si>
  <si>
    <t>T2021 L9 U1</t>
  </si>
  <si>
    <t>1/1/-3/31/16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</si>
</sst>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quot;$&quot;#,##0.00"/>
    <numFmt numFmtId="166" formatCode="_(* #,##0.0_);_(* \(#,##0.0\);_(* &quot;-&quot;??_);_(@_)"/>
    <numFmt numFmtId="167" formatCode="&quot;$&quot;#,##0.0000"/>
    <numFmt numFmtId="168" formatCode="_(&quot;$&quot;* #,##0_);_(&quot;$&quot;* \(#,##0\);_(&quot;$&quot;* &quot;-&quot;??_);_(@_)"/>
  </numFmts>
  <fonts count="18">
    <font>
      <sz val="11"/>
      <color theme="1"/>
      <name val="Calibri"/>
      <family val="2"/>
      <scheme val="minor"/>
    </font>
    <font>
      <sz val="11"/>
      <color theme="1"/>
      <name val="Calibri"/>
      <family val="2"/>
      <scheme val="minor"/>
    </font>
    <font>
      <sz val="10"/>
      <color theme="1"/>
      <name val="Arial"/>
      <family val="2"/>
    </font>
    <font>
      <sz val="8"/>
      <color theme="1"/>
      <name val="Arial"/>
      <family val="2"/>
    </font>
    <font>
      <b/>
      <sz val="11"/>
      <color theme="1"/>
      <name val="Arial"/>
      <family val="2"/>
    </font>
    <font>
      <b/>
      <sz val="10"/>
      <color theme="1"/>
      <name val="Arial"/>
      <family val="2"/>
    </font>
    <font>
      <u/>
      <sz val="10"/>
      <color theme="1"/>
      <name val="Arial"/>
      <family val="2"/>
    </font>
    <font>
      <b/>
      <sz val="20"/>
      <color theme="1"/>
      <name val="Arial"/>
      <family val="2"/>
    </font>
    <font>
      <b/>
      <sz val="7"/>
      <color theme="1"/>
      <name val="Arial"/>
      <family val="2"/>
    </font>
    <font>
      <sz val="10"/>
      <color rgb="FF7030A0"/>
      <name val="Arial"/>
      <family val="2"/>
    </font>
    <font>
      <sz val="8"/>
      <color rgb="FF7030A0"/>
      <name val="Arial"/>
      <family val="2"/>
    </font>
    <font>
      <b/>
      <sz val="9"/>
      <color theme="1"/>
      <name val="Arial"/>
      <family val="2"/>
    </font>
    <font>
      <b/>
      <sz val="8"/>
      <color indexed="81"/>
      <name val="Tahoma"/>
      <family val="2"/>
    </font>
    <font>
      <sz val="8"/>
      <color indexed="81"/>
      <name val="Tahoma"/>
      <family val="2"/>
    </font>
    <font>
      <sz val="10"/>
      <name val="Geneva"/>
    </font>
    <font>
      <sz val="10"/>
      <color rgb="FF000000"/>
      <name val="Arial"/>
      <family val="2"/>
    </font>
    <font>
      <sz val="10"/>
      <name val="Arial"/>
      <family val="2"/>
    </font>
    <font>
      <sz val="10"/>
      <name val="MS Sans Serif"/>
      <family val="2"/>
    </font>
  </fonts>
  <fills count="6">
    <fill>
      <patternFill patternType="none"/>
    </fill>
    <fill>
      <patternFill patternType="gray125"/>
    </fill>
    <fill>
      <patternFill patternType="solid">
        <fgColor theme="9" tint="0.79998168889431442"/>
        <bgColor indexed="64"/>
      </patternFill>
    </fill>
    <fill>
      <patternFill patternType="lightUp">
        <fgColor theme="0" tint="-0.499984740745262"/>
        <bgColor indexed="65"/>
      </patternFill>
    </fill>
    <fill>
      <patternFill patternType="solid">
        <fgColor rgb="FF92D050"/>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auto="1"/>
      </left>
      <right/>
      <top/>
      <bottom/>
      <diagonal/>
    </border>
    <border>
      <left/>
      <right style="medium">
        <color indexed="64"/>
      </right>
      <top style="thin">
        <color auto="1"/>
      </top>
      <bottom style="medium">
        <color indexed="64"/>
      </bottom>
      <diagonal/>
    </border>
    <border>
      <left/>
      <right/>
      <top/>
      <bottom style="thin">
        <color auto="1"/>
      </bottom>
      <diagonal/>
    </border>
    <border>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right/>
      <top style="thick">
        <color auto="1"/>
      </top>
      <bottom style="thin">
        <color auto="1"/>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indexed="64"/>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bottom style="medium">
        <color auto="1"/>
      </bottom>
      <diagonal/>
    </border>
    <border>
      <left/>
      <right style="thick">
        <color auto="1"/>
      </right>
      <top/>
      <bottom style="medium">
        <color auto="1"/>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xf numFmtId="0" fontId="14" fillId="0" borderId="0"/>
    <xf numFmtId="0" fontId="2" fillId="0" borderId="0"/>
    <xf numFmtId="0" fontId="14" fillId="0" borderId="0"/>
    <xf numFmtId="0" fontId="15" fillId="0" borderId="0"/>
    <xf numFmtId="0" fontId="15" fillId="0" borderId="0"/>
    <xf numFmtId="0" fontId="16" fillId="0" borderId="0"/>
    <xf numFmtId="0" fontId="1" fillId="0" borderId="0"/>
    <xf numFmtId="0" fontId="17" fillId="0" borderId="0"/>
  </cellStyleXfs>
  <cellXfs count="275">
    <xf numFmtId="0" fontId="0" fillId="0" borderId="0" xfId="0"/>
    <xf numFmtId="0" fontId="2" fillId="0" borderId="0" xfId="0" applyFont="1" applyProtection="1"/>
    <xf numFmtId="0" fontId="5" fillId="0" borderId="0" xfId="0" applyFont="1" applyFill="1" applyAlignment="1" applyProtection="1"/>
    <xf numFmtId="43" fontId="5" fillId="0" borderId="0" xfId="1" applyFont="1" applyAlignment="1" applyProtection="1"/>
    <xf numFmtId="0" fontId="5" fillId="0" borderId="0" xfId="0" applyFont="1" applyAlignment="1" applyProtection="1"/>
    <xf numFmtId="0" fontId="2" fillId="0" borderId="0" xfId="0" applyFont="1" applyAlignment="1" applyProtection="1">
      <alignment vertical="top" wrapText="1"/>
    </xf>
    <xf numFmtId="43" fontId="2" fillId="0" borderId="0" xfId="1" applyFont="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left"/>
    </xf>
    <xf numFmtId="0" fontId="2" fillId="0" borderId="0" xfId="0" applyFont="1" applyAlignment="1" applyProtection="1">
      <alignment horizontal="left" vertical="top" wrapText="1"/>
    </xf>
    <xf numFmtId="0" fontId="2" fillId="2" borderId="0" xfId="0" applyFont="1" applyFill="1" applyBorder="1" applyAlignment="1" applyProtection="1">
      <alignment horizontal="left"/>
    </xf>
    <xf numFmtId="0" fontId="7" fillId="0" borderId="0" xfId="0" applyFont="1" applyBorder="1" applyAlignment="1" applyProtection="1">
      <alignment horizontal="right" vertical="top" wrapText="1"/>
    </xf>
    <xf numFmtId="0" fontId="5" fillId="0" borderId="0" xfId="0" applyFont="1" applyFill="1" applyBorder="1" applyAlignment="1" applyProtection="1">
      <alignment horizontal="center"/>
    </xf>
    <xf numFmtId="0" fontId="2" fillId="0" borderId="12" xfId="0" applyFont="1" applyFill="1" applyBorder="1" applyAlignment="1" applyProtection="1">
      <alignment horizontal="right"/>
    </xf>
    <xf numFmtId="0" fontId="2" fillId="0" borderId="11" xfId="0" applyFont="1" applyFill="1" applyBorder="1" applyAlignment="1" applyProtection="1">
      <alignment horizontal="right"/>
    </xf>
    <xf numFmtId="0" fontId="2" fillId="2" borderId="11" xfId="0" applyFont="1" applyFill="1" applyBorder="1" applyAlignment="1" applyProtection="1">
      <alignment horizontal="center"/>
    </xf>
    <xf numFmtId="14" fontId="2" fillId="0" borderId="11" xfId="0" applyNumberFormat="1" applyFont="1" applyBorder="1" applyAlignment="1" applyProtection="1">
      <alignment horizontal="left"/>
    </xf>
    <xf numFmtId="0" fontId="2" fillId="0" borderId="11" xfId="0" applyFont="1" applyBorder="1" applyAlignment="1" applyProtection="1">
      <alignment horizontal="left"/>
    </xf>
    <xf numFmtId="14" fontId="5" fillId="0" borderId="11" xfId="0" applyNumberFormat="1" applyFont="1" applyBorder="1" applyAlignment="1" applyProtection="1">
      <alignment horizontal="center"/>
    </xf>
    <xf numFmtId="14" fontId="2" fillId="0" borderId="11" xfId="0" applyNumberFormat="1" applyFont="1" applyBorder="1" applyAlignment="1" applyProtection="1">
      <alignment horizontal="center"/>
    </xf>
    <xf numFmtId="0" fontId="5" fillId="0" borderId="11" xfId="0" applyFont="1" applyBorder="1" applyAlignment="1" applyProtection="1">
      <alignment horizontal="center"/>
    </xf>
    <xf numFmtId="14" fontId="2" fillId="0" borderId="0" xfId="0" applyNumberFormat="1" applyFont="1" applyAlignment="1" applyProtection="1">
      <alignment horizontal="left" vertical="top" wrapText="1"/>
    </xf>
    <xf numFmtId="0" fontId="2" fillId="0" borderId="12" xfId="0" applyFont="1" applyBorder="1" applyAlignment="1" applyProtection="1">
      <alignment horizontal="left"/>
    </xf>
    <xf numFmtId="0" fontId="2" fillId="0" borderId="12" xfId="0" applyFont="1" applyBorder="1" applyAlignment="1" applyProtection="1">
      <alignment vertical="top" wrapText="1"/>
    </xf>
    <xf numFmtId="0" fontId="2" fillId="0" borderId="12" xfId="0" applyFont="1" applyFill="1" applyBorder="1" applyAlignment="1" applyProtection="1">
      <alignment horizontal="center"/>
    </xf>
    <xf numFmtId="0" fontId="2" fillId="0" borderId="12" xfId="0" applyFont="1" applyBorder="1" applyAlignment="1" applyProtection="1"/>
    <xf numFmtId="0" fontId="2" fillId="0" borderId="0" xfId="0" applyFont="1" applyAlignment="1" applyProtection="1">
      <alignment horizontal="center" vertical="top" wrapText="1"/>
    </xf>
    <xf numFmtId="0" fontId="2" fillId="0" borderId="0" xfId="0" applyFont="1" applyAlignment="1" applyProtection="1">
      <alignment horizontal="right" vertical="top" wrapText="1"/>
    </xf>
    <xf numFmtId="0" fontId="2" fillId="0" borderId="2" xfId="0" applyFont="1" applyBorder="1" applyAlignment="1" applyProtection="1">
      <alignment vertical="center"/>
    </xf>
    <xf numFmtId="0" fontId="5" fillId="0" borderId="3" xfId="0" applyFont="1" applyBorder="1" applyAlignment="1" applyProtection="1">
      <alignment vertical="center"/>
    </xf>
    <xf numFmtId="0" fontId="2" fillId="0" borderId="3" xfId="0" applyFont="1" applyBorder="1" applyAlignment="1" applyProtection="1">
      <alignment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right" vertical="center" wrapText="1"/>
    </xf>
    <xf numFmtId="0" fontId="2" fillId="0" borderId="0" xfId="0" applyFont="1" applyAlignment="1" applyProtection="1">
      <alignment horizontal="right" vertical="center" wrapText="1"/>
    </xf>
    <xf numFmtId="43" fontId="5" fillId="0" borderId="0" xfId="1" applyFont="1" applyAlignment="1" applyProtection="1">
      <alignment vertical="center" wrapText="1"/>
    </xf>
    <xf numFmtId="0" fontId="5" fillId="0" borderId="0" xfId="0" applyFont="1" applyAlignment="1" applyProtection="1">
      <alignment vertical="center" wrapText="1"/>
    </xf>
    <xf numFmtId="0" fontId="2" fillId="0" borderId="0" xfId="0" applyFont="1" applyAlignment="1" applyProtection="1">
      <alignment vertical="center"/>
    </xf>
    <xf numFmtId="0" fontId="0" fillId="0" borderId="0" xfId="0" applyAlignment="1" applyProtection="1">
      <alignment vertical="center"/>
    </xf>
    <xf numFmtId="0" fontId="2" fillId="0" borderId="9" xfId="0" applyFont="1" applyBorder="1" applyAlignment="1" applyProtection="1"/>
    <xf numFmtId="0" fontId="5" fillId="0" borderId="0" xfId="0" applyFont="1" applyBorder="1" applyAlignment="1" applyProtection="1"/>
    <xf numFmtId="0" fontId="2" fillId="0" borderId="0" xfId="0" applyFont="1" applyBorder="1" applyAlignment="1" applyProtection="1"/>
    <xf numFmtId="0" fontId="2" fillId="0" borderId="11" xfId="0" applyFont="1" applyBorder="1" applyAlignment="1" applyProtection="1">
      <alignment wrapText="1"/>
      <protection locked="0"/>
    </xf>
    <xf numFmtId="49" fontId="2" fillId="0" borderId="0" xfId="0" applyNumberFormat="1" applyFont="1" applyAlignment="1" applyProtection="1">
      <alignment horizontal="right"/>
    </xf>
    <xf numFmtId="165" fontId="2" fillId="0" borderId="0" xfId="0" applyNumberFormat="1" applyFont="1" applyAlignment="1" applyProtection="1"/>
    <xf numFmtId="0" fontId="0" fillId="0" borderId="0" xfId="0" applyProtection="1"/>
    <xf numFmtId="0" fontId="2" fillId="0" borderId="0" xfId="0" applyFont="1" applyAlignment="1" applyProtection="1"/>
    <xf numFmtId="0" fontId="2" fillId="0" borderId="0" xfId="0" applyFont="1" applyAlignment="1" applyProtection="1">
      <alignment wrapText="1"/>
    </xf>
    <xf numFmtId="49" fontId="2" fillId="0" borderId="0" xfId="0" applyNumberFormat="1" applyFont="1" applyAlignment="1" applyProtection="1">
      <alignment horizontal="center"/>
    </xf>
    <xf numFmtId="0" fontId="2" fillId="0" borderId="5" xfId="0" applyFont="1" applyBorder="1" applyAlignment="1" applyProtection="1"/>
    <xf numFmtId="0" fontId="5" fillId="0" borderId="1" xfId="0" applyFont="1" applyBorder="1" applyAlignment="1" applyProtection="1"/>
    <xf numFmtId="0" fontId="2" fillId="0" borderId="1" xfId="0" applyFont="1" applyBorder="1" applyAlignment="1" applyProtection="1">
      <alignment wrapText="1"/>
    </xf>
    <xf numFmtId="0" fontId="2" fillId="0" borderId="1" xfId="0" applyFont="1" applyBorder="1" applyAlignment="1" applyProtection="1">
      <alignment horizontal="center" wrapText="1"/>
    </xf>
    <xf numFmtId="0" fontId="2" fillId="0" borderId="6" xfId="0" applyFont="1" applyBorder="1" applyAlignment="1" applyProtection="1">
      <alignment horizontal="right" wrapText="1"/>
    </xf>
    <xf numFmtId="0" fontId="2" fillId="0" borderId="0" xfId="0" applyFont="1" applyAlignment="1" applyProtection="1">
      <alignment horizontal="center" wrapText="1"/>
    </xf>
    <xf numFmtId="0" fontId="2" fillId="0" borderId="0" xfId="0" applyFont="1" applyAlignment="1" applyProtection="1">
      <alignment horizontal="right" wrapText="1"/>
    </xf>
    <xf numFmtId="0" fontId="5" fillId="0" borderId="0" xfId="0" applyFont="1" applyBorder="1" applyAlignment="1" applyProtection="1">
      <alignment horizontal="left" vertical="top" wrapText="1"/>
    </xf>
    <xf numFmtId="165" fontId="5" fillId="0" borderId="7" xfId="0" applyNumberFormat="1" applyFont="1" applyBorder="1" applyAlignment="1" applyProtection="1">
      <alignment horizontal="right" vertical="top" wrapText="1"/>
      <protection locked="0"/>
    </xf>
    <xf numFmtId="0" fontId="5" fillId="0" borderId="0" xfId="0" applyFont="1" applyAlignment="1" applyProtection="1">
      <alignment horizontal="left" vertical="top" wrapText="1"/>
    </xf>
    <xf numFmtId="165" fontId="5" fillId="0" borderId="0" xfId="0" applyNumberFormat="1" applyFont="1" applyBorder="1" applyAlignment="1" applyProtection="1">
      <alignment horizontal="right" vertical="top" wrapText="1"/>
      <protection locked="0"/>
    </xf>
    <xf numFmtId="0" fontId="2" fillId="0" borderId="0" xfId="0" applyFont="1" applyAlignment="1" applyProtection="1">
      <alignment vertical="center" wrapText="1"/>
    </xf>
    <xf numFmtId="43" fontId="2" fillId="0" borderId="0" xfId="1" applyFont="1" applyAlignment="1" applyProtection="1">
      <alignment horizontal="center" vertical="center"/>
    </xf>
    <xf numFmtId="0" fontId="2"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2" fillId="0" borderId="0" xfId="0" applyFont="1" applyFill="1" applyAlignment="1" applyProtection="1">
      <alignment horizontal="center"/>
    </xf>
    <xf numFmtId="0" fontId="6" fillId="0" borderId="0" xfId="0" applyFont="1" applyFill="1" applyAlignment="1" applyProtection="1">
      <alignment horizontal="center"/>
    </xf>
    <xf numFmtId="0" fontId="5" fillId="0" borderId="1" xfId="0" applyFont="1" applyBorder="1" applyAlignment="1" applyProtection="1">
      <alignment horizontal="left" wrapText="1"/>
    </xf>
    <xf numFmtId="0" fontId="3" fillId="0" borderId="1" xfId="0" applyFont="1" applyBorder="1" applyAlignment="1" applyProtection="1">
      <alignment horizontal="center" wrapText="1"/>
    </xf>
    <xf numFmtId="0" fontId="2" fillId="0" borderId="6" xfId="0" applyFont="1" applyBorder="1" applyAlignment="1" applyProtection="1">
      <alignment horizontal="center" wrapText="1"/>
    </xf>
    <xf numFmtId="0" fontId="2" fillId="0" borderId="0" xfId="0" applyFont="1" applyFill="1" applyAlignment="1" applyProtection="1"/>
    <xf numFmtId="0" fontId="5" fillId="0" borderId="9" xfId="0" applyFont="1" applyBorder="1" applyAlignment="1" applyProtection="1">
      <alignment horizontal="left" wrapText="1"/>
    </xf>
    <xf numFmtId="0" fontId="5" fillId="0" borderId="0" xfId="0" applyFont="1" applyBorder="1" applyAlignment="1" applyProtection="1">
      <alignment horizontal="left" wrapText="1"/>
    </xf>
    <xf numFmtId="0" fontId="3" fillId="0" borderId="0" xfId="0" applyFont="1" applyBorder="1" applyAlignment="1" applyProtection="1">
      <alignment horizontal="center" wrapText="1"/>
    </xf>
    <xf numFmtId="0" fontId="2" fillId="0" borderId="0" xfId="0" applyFont="1" applyBorder="1" applyAlignment="1" applyProtection="1">
      <alignment horizontal="center" wrapText="1"/>
    </xf>
    <xf numFmtId="43" fontId="3" fillId="0" borderId="0" xfId="3" applyNumberFormat="1" applyFont="1" applyBorder="1" applyAlignment="1" applyProtection="1">
      <alignment horizontal="right" wrapText="1"/>
    </xf>
    <xf numFmtId="166" fontId="3" fillId="0" borderId="0" xfId="3" applyNumberFormat="1" applyFont="1" applyBorder="1" applyAlignment="1" applyProtection="1">
      <alignment horizontal="right" wrapText="1"/>
    </xf>
    <xf numFmtId="0" fontId="2" fillId="0" borderId="8" xfId="0" applyFont="1" applyBorder="1" applyAlignment="1" applyProtection="1">
      <alignment horizontal="center" wrapText="1"/>
    </xf>
    <xf numFmtId="0" fontId="2" fillId="0" borderId="0" xfId="0" applyFont="1" applyBorder="1" applyAlignment="1" applyProtection="1">
      <alignment wrapText="1"/>
    </xf>
    <xf numFmtId="165" fontId="2" fillId="0" borderId="0" xfId="0" applyNumberFormat="1" applyFont="1" applyBorder="1" applyAlignment="1" applyProtection="1"/>
    <xf numFmtId="0" fontId="2" fillId="0" borderId="0" xfId="0" applyFont="1" applyBorder="1" applyAlignment="1" applyProtection="1">
      <alignment horizontal="center" wrapText="1"/>
      <protection locked="0"/>
    </xf>
    <xf numFmtId="4" fontId="2" fillId="0" borderId="8" xfId="0" applyNumberFormat="1" applyFont="1" applyFill="1" applyBorder="1" applyAlignment="1" applyProtection="1">
      <alignment horizontal="right" wrapText="1"/>
    </xf>
    <xf numFmtId="165" fontId="2" fillId="0" borderId="0" xfId="0" applyNumberFormat="1" applyFont="1" applyFill="1" applyAlignment="1" applyProtection="1"/>
    <xf numFmtId="0" fontId="2" fillId="0" borderId="11" xfId="0" applyFont="1" applyBorder="1" applyAlignment="1" applyProtection="1">
      <alignment horizontal="left" wrapText="1"/>
    </xf>
    <xf numFmtId="44" fontId="9" fillId="0" borderId="11" xfId="4" applyFont="1" applyBorder="1" applyAlignment="1" applyProtection="1">
      <alignment wrapText="1"/>
    </xf>
    <xf numFmtId="43" fontId="9" fillId="0" borderId="12" xfId="3" applyFont="1" applyBorder="1" applyAlignment="1" applyProtection="1">
      <alignment wrapText="1"/>
    </xf>
    <xf numFmtId="44" fontId="2" fillId="0" borderId="12" xfId="0" applyNumberFormat="1" applyFont="1" applyBorder="1" applyAlignment="1" applyProtection="1">
      <alignment wrapText="1"/>
    </xf>
    <xf numFmtId="0" fontId="2" fillId="0" borderId="12" xfId="0" applyFont="1" applyBorder="1" applyAlignment="1" applyProtection="1">
      <alignment wrapText="1"/>
      <protection locked="0"/>
    </xf>
    <xf numFmtId="167" fontId="5" fillId="0" borderId="0" xfId="0" applyNumberFormat="1" applyFont="1" applyBorder="1" applyAlignment="1" applyProtection="1"/>
    <xf numFmtId="164" fontId="2" fillId="0" borderId="0" xfId="3" applyNumberFormat="1" applyFont="1" applyBorder="1" applyAlignment="1" applyProtection="1">
      <alignment horizontal="center" wrapText="1"/>
      <protection locked="0"/>
    </xf>
    <xf numFmtId="164" fontId="2" fillId="0" borderId="0" xfId="3" applyNumberFormat="1" applyFont="1" applyBorder="1" applyAlignment="1" applyProtection="1">
      <alignment wrapText="1"/>
    </xf>
    <xf numFmtId="43" fontId="2" fillId="0" borderId="8" xfId="3" applyFont="1" applyFill="1" applyBorder="1" applyAlignment="1" applyProtection="1">
      <alignment horizontal="right" wrapText="1"/>
    </xf>
    <xf numFmtId="0" fontId="2" fillId="0" borderId="12" xfId="0" applyFont="1" applyBorder="1" applyAlignment="1" applyProtection="1">
      <alignment wrapText="1"/>
    </xf>
    <xf numFmtId="0" fontId="9" fillId="0" borderId="12" xfId="0" applyFont="1" applyBorder="1" applyAlignment="1" applyProtection="1">
      <alignment wrapText="1"/>
    </xf>
    <xf numFmtId="0" fontId="2" fillId="0" borderId="14" xfId="0" applyFont="1" applyBorder="1" applyAlignment="1" applyProtection="1">
      <alignment wrapText="1"/>
      <protection locked="0"/>
    </xf>
    <xf numFmtId="43" fontId="2" fillId="0" borderId="12" xfId="3" applyFont="1" applyBorder="1" applyAlignment="1" applyProtection="1">
      <alignment wrapText="1"/>
    </xf>
    <xf numFmtId="44" fontId="2" fillId="0" borderId="12" xfId="4" applyFont="1" applyBorder="1" applyAlignment="1" applyProtection="1">
      <alignment wrapText="1"/>
    </xf>
    <xf numFmtId="165" fontId="5" fillId="0" borderId="12" xfId="0" applyNumberFormat="1" applyFont="1" applyBorder="1" applyAlignment="1" applyProtection="1"/>
    <xf numFmtId="164" fontId="3" fillId="0" borderId="12" xfId="3" applyNumberFormat="1" applyFont="1" applyBorder="1" applyAlignment="1" applyProtection="1">
      <alignment horizontal="center" wrapText="1"/>
      <protection locked="0"/>
    </xf>
    <xf numFmtId="164" fontId="2" fillId="0" borderId="12" xfId="3" applyNumberFormat="1" applyFont="1" applyBorder="1" applyAlignment="1" applyProtection="1">
      <alignment wrapText="1"/>
    </xf>
    <xf numFmtId="44" fontId="2" fillId="0" borderId="15" xfId="4" applyFont="1" applyFill="1" applyBorder="1" applyAlignment="1" applyProtection="1">
      <alignment horizontal="right" wrapText="1"/>
    </xf>
    <xf numFmtId="44" fontId="2" fillId="0" borderId="8" xfId="4" applyFont="1" applyFill="1" applyBorder="1" applyAlignment="1" applyProtection="1">
      <alignment horizontal="right" wrapText="1"/>
    </xf>
    <xf numFmtId="0" fontId="5" fillId="0" borderId="11" xfId="0" applyFont="1" applyBorder="1" applyAlignment="1" applyProtection="1"/>
    <xf numFmtId="0" fontId="2" fillId="0" borderId="12" xfId="0" applyFont="1" applyBorder="1" applyAlignment="1" applyProtection="1">
      <alignment horizontal="left" wrapText="1"/>
    </xf>
    <xf numFmtId="165" fontId="2" fillId="0" borderId="12" xfId="0" applyNumberFormat="1" applyFont="1" applyBorder="1" applyAlignment="1" applyProtection="1"/>
    <xf numFmtId="164" fontId="2" fillId="0" borderId="12" xfId="3" applyNumberFormat="1" applyFont="1" applyBorder="1" applyAlignment="1" applyProtection="1">
      <alignment horizontal="center" wrapText="1"/>
      <protection locked="0"/>
    </xf>
    <xf numFmtId="44" fontId="2" fillId="0" borderId="0" xfId="4" applyFont="1" applyBorder="1" applyAlignment="1" applyProtection="1">
      <alignment wrapText="1"/>
    </xf>
    <xf numFmtId="44" fontId="9" fillId="0" borderId="12" xfId="4" applyFont="1" applyBorder="1" applyAlignment="1" applyProtection="1">
      <alignment wrapText="1"/>
    </xf>
    <xf numFmtId="43" fontId="9" fillId="0" borderId="12" xfId="0" applyNumberFormat="1" applyFont="1" applyBorder="1" applyAlignment="1" applyProtection="1">
      <alignment wrapText="1"/>
    </xf>
    <xf numFmtId="44" fontId="2" fillId="0" borderId="8" xfId="4" applyFont="1" applyBorder="1" applyAlignment="1" applyProtection="1"/>
    <xf numFmtId="0" fontId="2" fillId="0" borderId="0" xfId="0" applyFont="1" applyBorder="1" applyAlignment="1" applyProtection="1">
      <alignment horizontal="center"/>
      <protection locked="0"/>
    </xf>
    <xf numFmtId="0" fontId="5" fillId="0" borderId="12" xfId="0" applyFont="1" applyBorder="1" applyAlignment="1" applyProtection="1"/>
    <xf numFmtId="44" fontId="9" fillId="0" borderId="12" xfId="2" applyFont="1" applyBorder="1" applyAlignment="1" applyProtection="1">
      <alignment wrapText="1"/>
    </xf>
    <xf numFmtId="0" fontId="2" fillId="0" borderId="1" xfId="0" applyFont="1" applyBorder="1" applyAlignment="1" applyProtection="1"/>
    <xf numFmtId="0" fontId="2" fillId="0" borderId="16" xfId="0" applyFont="1" applyBorder="1" applyAlignment="1" applyProtection="1">
      <alignment wrapText="1"/>
    </xf>
    <xf numFmtId="44" fontId="2" fillId="0" borderId="16" xfId="4" applyFont="1" applyBorder="1" applyAlignment="1" applyProtection="1">
      <alignment wrapText="1"/>
    </xf>
    <xf numFmtId="0" fontId="2" fillId="0" borderId="16" xfId="0" applyFont="1" applyBorder="1" applyAlignment="1" applyProtection="1">
      <alignment wrapText="1"/>
      <protection locked="0"/>
    </xf>
    <xf numFmtId="165" fontId="2" fillId="0" borderId="16" xfId="0" applyNumberFormat="1" applyFont="1" applyBorder="1" applyAlignment="1" applyProtection="1"/>
    <xf numFmtId="164" fontId="2" fillId="0" borderId="16" xfId="3" applyNumberFormat="1" applyFont="1" applyBorder="1" applyAlignment="1" applyProtection="1">
      <alignment horizontal="center" wrapText="1"/>
      <protection locked="0"/>
    </xf>
    <xf numFmtId="44" fontId="2" fillId="0" borderId="10" xfId="4" applyFont="1" applyFill="1" applyBorder="1" applyAlignment="1" applyProtection="1">
      <alignment horizontal="right" wrapText="1"/>
    </xf>
    <xf numFmtId="0" fontId="2" fillId="0" borderId="17" xfId="0" applyFont="1" applyBorder="1" applyAlignment="1" applyProtection="1"/>
    <xf numFmtId="0" fontId="2" fillId="0" borderId="17" xfId="0" applyFont="1" applyBorder="1" applyAlignment="1" applyProtection="1">
      <alignment wrapText="1"/>
      <protection locked="0"/>
    </xf>
    <xf numFmtId="0" fontId="2" fillId="0" borderId="17" xfId="0" applyFont="1" applyBorder="1" applyAlignment="1" applyProtection="1">
      <alignment wrapText="1"/>
    </xf>
    <xf numFmtId="165" fontId="2" fillId="0" borderId="17" xfId="0" applyNumberFormat="1" applyFont="1" applyBorder="1" applyAlignment="1" applyProtection="1"/>
    <xf numFmtId="0" fontId="2" fillId="0" borderId="17" xfId="0" applyFont="1" applyBorder="1" applyAlignment="1" applyProtection="1">
      <alignment horizontal="center"/>
      <protection locked="0"/>
    </xf>
    <xf numFmtId="164" fontId="2" fillId="0" borderId="17" xfId="3" applyNumberFormat="1" applyFont="1" applyBorder="1" applyAlignment="1" applyProtection="1">
      <alignment wrapText="1"/>
    </xf>
    <xf numFmtId="164" fontId="2" fillId="0" borderId="17" xfId="3" applyNumberFormat="1" applyFont="1" applyBorder="1" applyAlignment="1" applyProtection="1">
      <alignment horizontal="center"/>
      <protection locked="0"/>
    </xf>
    <xf numFmtId="0" fontId="2" fillId="0" borderId="18" xfId="0" applyFont="1" applyBorder="1" applyAlignment="1" applyProtection="1"/>
    <xf numFmtId="0" fontId="2" fillId="0" borderId="19" xfId="0" applyFont="1" applyBorder="1" applyAlignment="1" applyProtection="1"/>
    <xf numFmtId="0" fontId="2" fillId="0" borderId="19" xfId="0" applyFont="1" applyBorder="1" applyAlignment="1" applyProtection="1">
      <alignment wrapText="1"/>
      <protection locked="0"/>
    </xf>
    <xf numFmtId="0" fontId="2" fillId="0" borderId="19" xfId="0" applyFont="1" applyBorder="1" applyAlignment="1" applyProtection="1">
      <alignment wrapText="1"/>
    </xf>
    <xf numFmtId="165" fontId="2" fillId="0" borderId="19" xfId="0" applyNumberFormat="1" applyFont="1" applyBorder="1" applyAlignment="1" applyProtection="1"/>
    <xf numFmtId="44" fontId="2" fillId="0" borderId="21" xfId="4" applyFont="1" applyFill="1" applyBorder="1" applyAlignment="1" applyProtection="1">
      <alignment horizontal="right" wrapText="1"/>
    </xf>
    <xf numFmtId="0" fontId="2" fillId="0" borderId="22" xfId="0" applyFont="1" applyBorder="1" applyAlignment="1" applyProtection="1"/>
    <xf numFmtId="0" fontId="2" fillId="0" borderId="0" xfId="0" applyFont="1" applyBorder="1" applyAlignment="1" applyProtection="1">
      <alignment wrapText="1"/>
      <protection locked="0"/>
    </xf>
    <xf numFmtId="44" fontId="2" fillId="0" borderId="23" xfId="4" applyFont="1" applyFill="1" applyBorder="1" applyAlignment="1" applyProtection="1">
      <alignment horizontal="right" wrapText="1"/>
    </xf>
    <xf numFmtId="0" fontId="3" fillId="0" borderId="0" xfId="0" applyFont="1" applyBorder="1" applyAlignment="1" applyProtection="1"/>
    <xf numFmtId="44" fontId="9" fillId="0" borderId="12" xfId="4" applyFont="1" applyBorder="1" applyAlignment="1" applyProtection="1"/>
    <xf numFmtId="0" fontId="9" fillId="0" borderId="12" xfId="0" applyFont="1" applyBorder="1" applyAlignment="1" applyProtection="1"/>
    <xf numFmtId="164" fontId="2" fillId="0" borderId="12" xfId="3" applyNumberFormat="1" applyFont="1" applyBorder="1" applyAlignment="1" applyProtection="1"/>
    <xf numFmtId="43" fontId="2" fillId="0" borderId="25" xfId="3" applyFont="1" applyFill="1" applyBorder="1" applyAlignment="1" applyProtection="1">
      <alignment horizontal="right" wrapText="1"/>
    </xf>
    <xf numFmtId="44" fontId="2" fillId="0" borderId="25" xfId="4" applyFont="1" applyFill="1" applyBorder="1" applyAlignment="1" applyProtection="1">
      <alignment horizontal="right" wrapText="1"/>
    </xf>
    <xf numFmtId="164" fontId="2" fillId="0" borderId="0" xfId="3" applyNumberFormat="1" applyFont="1" applyBorder="1" applyAlignment="1" applyProtection="1"/>
    <xf numFmtId="0" fontId="2" fillId="2" borderId="1" xfId="0" applyFont="1" applyFill="1" applyBorder="1" applyAlignment="1" applyProtection="1"/>
    <xf numFmtId="0" fontId="2" fillId="3" borderId="0" xfId="0" applyFont="1" applyFill="1" applyBorder="1" applyAlignment="1" applyProtection="1">
      <alignment vertical="top" wrapText="1"/>
    </xf>
    <xf numFmtId="0" fontId="3" fillId="0" borderId="0" xfId="0" applyFont="1" applyFill="1" applyBorder="1" applyAlignment="1" applyProtection="1"/>
    <xf numFmtId="44" fontId="2" fillId="0" borderId="14" xfId="0" applyNumberFormat="1" applyFont="1" applyBorder="1" applyAlignment="1" applyProtection="1">
      <alignment wrapText="1"/>
    </xf>
    <xf numFmtId="0" fontId="2" fillId="0" borderId="14" xfId="0" applyFont="1" applyBorder="1" applyAlignment="1" applyProtection="1">
      <alignment wrapText="1"/>
    </xf>
    <xf numFmtId="164" fontId="2" fillId="0" borderId="14" xfId="3" applyNumberFormat="1" applyFont="1" applyBorder="1" applyAlignment="1" applyProtection="1">
      <alignment wrapText="1"/>
    </xf>
    <xf numFmtId="44" fontId="2" fillId="0" borderId="26" xfId="4" applyFont="1" applyFill="1" applyBorder="1" applyAlignment="1" applyProtection="1">
      <alignment horizontal="right" wrapText="1"/>
    </xf>
    <xf numFmtId="44" fontId="2" fillId="0" borderId="12" xfId="4" applyFont="1" applyBorder="1" applyAlignment="1" applyProtection="1"/>
    <xf numFmtId="0" fontId="2" fillId="0" borderId="27" xfId="0" applyFont="1" applyBorder="1" applyProtection="1"/>
    <xf numFmtId="0" fontId="2" fillId="0" borderId="1" xfId="0" applyFont="1" applyBorder="1" applyProtection="1"/>
    <xf numFmtId="0" fontId="2" fillId="0" borderId="1" xfId="0" applyFont="1" applyBorder="1" applyAlignment="1" applyProtection="1">
      <alignment vertical="top" wrapText="1"/>
    </xf>
    <xf numFmtId="0" fontId="2" fillId="0" borderId="1" xfId="0" applyFont="1" applyBorder="1" applyAlignment="1" applyProtection="1">
      <alignment horizontal="center" vertical="top" wrapText="1"/>
    </xf>
    <xf numFmtId="164" fontId="2" fillId="0" borderId="1" xfId="3" applyNumberFormat="1" applyFont="1" applyBorder="1" applyAlignment="1" applyProtection="1">
      <alignment vertical="top" wrapText="1"/>
    </xf>
    <xf numFmtId="44" fontId="2" fillId="0" borderId="28" xfId="4" applyFont="1" applyBorder="1" applyAlignment="1" applyProtection="1">
      <alignment horizontal="right" vertical="top" wrapText="1"/>
    </xf>
    <xf numFmtId="0" fontId="2" fillId="0" borderId="22" xfId="0" applyFont="1" applyBorder="1" applyProtection="1"/>
    <xf numFmtId="0" fontId="2" fillId="0" borderId="0" xfId="0" applyFont="1" applyBorder="1" applyAlignment="1" applyProtection="1">
      <alignment horizontal="left" vertical="top" wrapText="1"/>
    </xf>
    <xf numFmtId="164" fontId="5" fillId="0" borderId="0" xfId="3" applyNumberFormat="1" applyFont="1" applyBorder="1" applyAlignment="1" applyProtection="1">
      <alignment horizontal="left" vertical="top" wrapText="1"/>
    </xf>
    <xf numFmtId="44" fontId="5" fillId="0" borderId="23" xfId="4" applyFont="1" applyBorder="1" applyAlignment="1" applyProtection="1">
      <alignment horizontal="right" vertical="top" wrapText="1"/>
      <protection locked="0"/>
    </xf>
    <xf numFmtId="0" fontId="2" fillId="0" borderId="2" xfId="0" applyFont="1" applyBorder="1" applyProtection="1"/>
    <xf numFmtId="0" fontId="5" fillId="0" borderId="3" xfId="0" applyFont="1" applyBorder="1" applyAlignment="1" applyProtection="1">
      <alignment vertical="top"/>
    </xf>
    <xf numFmtId="0" fontId="2" fillId="0" borderId="3" xfId="0" applyFont="1" applyBorder="1" applyAlignment="1" applyProtection="1">
      <alignment vertical="top" wrapText="1"/>
    </xf>
    <xf numFmtId="0" fontId="5" fillId="0" borderId="3" xfId="0" applyFont="1" applyBorder="1" applyAlignment="1" applyProtection="1">
      <alignment vertical="top" wrapText="1"/>
    </xf>
    <xf numFmtId="0" fontId="2" fillId="0" borderId="3" xfId="0" applyFont="1" applyBorder="1" applyAlignment="1" applyProtection="1">
      <alignment horizontal="left" vertical="top" wrapText="1"/>
    </xf>
    <xf numFmtId="164" fontId="5" fillId="0" borderId="3" xfId="3" applyNumberFormat="1" applyFont="1" applyBorder="1" applyAlignment="1" applyProtection="1">
      <alignment vertical="top" wrapText="1"/>
    </xf>
    <xf numFmtId="44" fontId="5" fillId="0" borderId="4" xfId="4" applyFont="1" applyBorder="1" applyAlignment="1" applyProtection="1">
      <alignment horizontal="right" vertical="top" wrapText="1"/>
    </xf>
    <xf numFmtId="0" fontId="2" fillId="0" borderId="9" xfId="0" applyFont="1" applyBorder="1" applyProtection="1"/>
    <xf numFmtId="0" fontId="5" fillId="0" borderId="0" xfId="0" applyFont="1"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164" fontId="5" fillId="0" borderId="0" xfId="3" applyNumberFormat="1" applyFont="1" applyBorder="1" applyAlignment="1" applyProtection="1">
      <alignment vertical="top" wrapText="1"/>
    </xf>
    <xf numFmtId="44" fontId="5" fillId="0" borderId="8" xfId="4" applyFont="1" applyBorder="1" applyAlignment="1" applyProtection="1">
      <alignment horizontal="right" vertical="top" wrapText="1"/>
    </xf>
    <xf numFmtId="164" fontId="3" fillId="0" borderId="0" xfId="0" applyNumberFormat="1" applyFont="1" applyBorder="1" applyAlignment="1" applyProtection="1">
      <alignment horizontal="left" vertical="top" wrapText="1"/>
    </xf>
    <xf numFmtId="164" fontId="2" fillId="0" borderId="0" xfId="0" applyNumberFormat="1" applyFont="1" applyBorder="1" applyAlignment="1" applyProtection="1">
      <alignment horizontal="left" vertical="top" wrapText="1"/>
    </xf>
    <xf numFmtId="164" fontId="5" fillId="0" borderId="8" xfId="3" applyNumberFormat="1" applyFont="1" applyBorder="1" applyAlignment="1" applyProtection="1">
      <alignment horizontal="right" vertical="top" wrapText="1"/>
    </xf>
    <xf numFmtId="0" fontId="2" fillId="0" borderId="0" xfId="0" applyFont="1" applyBorder="1" applyAlignment="1" applyProtection="1">
      <alignment horizontal="center" vertical="top" wrapText="1"/>
    </xf>
    <xf numFmtId="168" fontId="11" fillId="0" borderId="0" xfId="4" applyNumberFormat="1" applyFont="1" applyBorder="1" applyAlignment="1" applyProtection="1">
      <alignment vertical="top" wrapText="1"/>
    </xf>
    <xf numFmtId="168" fontId="5" fillId="0" borderId="0" xfId="4" applyNumberFormat="1" applyFont="1" applyBorder="1" applyAlignment="1" applyProtection="1">
      <alignment vertical="top" wrapText="1"/>
    </xf>
    <xf numFmtId="43" fontId="2" fillId="0" borderId="0" xfId="1" applyFont="1" applyProtection="1"/>
    <xf numFmtId="0" fontId="2" fillId="0" borderId="5" xfId="0" applyFont="1" applyBorder="1" applyProtection="1"/>
    <xf numFmtId="0" fontId="5" fillId="0" borderId="1" xfId="0" applyFont="1" applyBorder="1" applyAlignment="1" applyProtection="1">
      <alignment vertical="top"/>
    </xf>
    <xf numFmtId="0" fontId="5" fillId="0" borderId="1" xfId="0" applyFont="1" applyBorder="1" applyAlignment="1" applyProtection="1">
      <alignment vertical="top" wrapText="1"/>
    </xf>
    <xf numFmtId="0" fontId="2" fillId="0" borderId="1" xfId="0" applyFont="1" applyBorder="1" applyAlignment="1" applyProtection="1">
      <alignment horizontal="left" vertical="top" wrapText="1"/>
    </xf>
    <xf numFmtId="164" fontId="5" fillId="0" borderId="1" xfId="3" applyNumberFormat="1" applyFont="1" applyBorder="1" applyAlignment="1" applyProtection="1">
      <alignment vertical="top" wrapText="1"/>
    </xf>
    <xf numFmtId="165" fontId="5" fillId="0" borderId="6" xfId="0" applyNumberFormat="1" applyFont="1" applyBorder="1" applyAlignment="1" applyProtection="1">
      <alignment horizontal="right" vertical="top" wrapText="1"/>
    </xf>
    <xf numFmtId="165" fontId="5" fillId="0" borderId="8" xfId="0" applyNumberFormat="1" applyFont="1" applyBorder="1" applyAlignment="1" applyProtection="1">
      <alignment horizontal="right" vertical="top" wrapText="1"/>
    </xf>
    <xf numFmtId="0" fontId="5" fillId="0" borderId="0" xfId="0" applyFont="1" applyBorder="1" applyProtection="1"/>
    <xf numFmtId="0" fontId="2" fillId="0" borderId="8" xfId="0" applyFont="1" applyBorder="1" applyAlignment="1" applyProtection="1">
      <alignment horizontal="right" vertical="top" wrapText="1"/>
    </xf>
    <xf numFmtId="0" fontId="2" fillId="0" borderId="0" xfId="0" applyFont="1" applyBorder="1" applyProtection="1"/>
    <xf numFmtId="0" fontId="2" fillId="0" borderId="0" xfId="0" applyFont="1" applyBorder="1" applyAlignment="1" applyProtection="1">
      <alignment horizontal="left" wrapText="1"/>
    </xf>
    <xf numFmtId="0" fontId="2" fillId="0" borderId="0" xfId="0" applyFont="1" applyFill="1" applyBorder="1" applyAlignment="1" applyProtection="1">
      <alignment horizontal="center" wrapText="1"/>
    </xf>
    <xf numFmtId="0" fontId="2" fillId="0" borderId="8" xfId="0" applyFont="1" applyBorder="1" applyAlignment="1" applyProtection="1">
      <alignment horizontal="left" vertical="top" wrapText="1"/>
    </xf>
    <xf numFmtId="0" fontId="2" fillId="0" borderId="0" xfId="0" applyFont="1" applyBorder="1" applyAlignment="1" applyProtection="1">
      <alignment vertical="top"/>
    </xf>
    <xf numFmtId="0" fontId="2" fillId="0" borderId="0" xfId="0" applyFont="1" applyBorder="1" applyAlignment="1" applyProtection="1">
      <alignment horizontal="left" vertical="top"/>
    </xf>
    <xf numFmtId="0" fontId="2" fillId="0" borderId="0" xfId="0" applyFont="1" applyFill="1" applyBorder="1" applyAlignment="1" applyProtection="1">
      <alignment vertical="top" wrapText="1"/>
    </xf>
    <xf numFmtId="0" fontId="2" fillId="0" borderId="6" xfId="0" applyFont="1" applyBorder="1" applyAlignment="1" applyProtection="1">
      <alignment horizontal="right" vertical="top" wrapText="1"/>
    </xf>
    <xf numFmtId="0" fontId="2" fillId="2" borderId="12" xfId="0" applyFont="1" applyFill="1" applyBorder="1" applyAlignment="1" applyProtection="1">
      <alignment horizontal="center"/>
    </xf>
    <xf numFmtId="0" fontId="2" fillId="0" borderId="12" xfId="0" applyFont="1" applyBorder="1" applyAlignment="1" applyProtection="1"/>
    <xf numFmtId="0" fontId="2" fillId="0" borderId="9" xfId="0" applyFont="1" applyBorder="1" applyAlignment="1" applyProtection="1"/>
    <xf numFmtId="0" fontId="2" fillId="0" borderId="0" xfId="0" applyFont="1" applyBorder="1" applyAlignment="1" applyProtection="1"/>
    <xf numFmtId="0" fontId="0" fillId="0" borderId="0" xfId="0" applyProtection="1"/>
    <xf numFmtId="0" fontId="2" fillId="0" borderId="0" xfId="0" applyFont="1" applyAlignment="1" applyProtection="1"/>
    <xf numFmtId="0" fontId="2" fillId="0" borderId="0" xfId="0" applyFont="1" applyAlignment="1" applyProtection="1">
      <alignment wrapText="1"/>
    </xf>
    <xf numFmtId="0" fontId="2" fillId="0" borderId="0" xfId="0" applyFont="1" applyFill="1" applyAlignment="1" applyProtection="1">
      <alignment horizontal="center"/>
    </xf>
    <xf numFmtId="0" fontId="2" fillId="0" borderId="0" xfId="0" applyFont="1" applyBorder="1" applyAlignment="1" applyProtection="1">
      <alignment wrapText="1"/>
    </xf>
    <xf numFmtId="0" fontId="2" fillId="0" borderId="0" xfId="0" applyFont="1" applyBorder="1" applyAlignment="1" applyProtection="1">
      <alignment horizontal="center" wrapText="1"/>
      <protection locked="0"/>
    </xf>
    <xf numFmtId="165" fontId="2" fillId="0" borderId="0" xfId="0" applyNumberFormat="1" applyFont="1" applyFill="1" applyAlignment="1" applyProtection="1"/>
    <xf numFmtId="43" fontId="9" fillId="0" borderId="12" xfId="3" applyFont="1" applyBorder="1" applyAlignment="1" applyProtection="1">
      <alignment wrapText="1"/>
    </xf>
    <xf numFmtId="44" fontId="2" fillId="0" borderId="12" xfId="0" applyNumberFormat="1" applyFont="1" applyBorder="1" applyAlignment="1" applyProtection="1">
      <alignment wrapText="1"/>
    </xf>
    <xf numFmtId="164" fontId="2" fillId="0" borderId="0" xfId="3" applyNumberFormat="1" applyFont="1" applyBorder="1" applyAlignment="1" applyProtection="1">
      <alignment wrapText="1"/>
    </xf>
    <xf numFmtId="43" fontId="2" fillId="0" borderId="8" xfId="3" applyFont="1" applyFill="1" applyBorder="1" applyAlignment="1" applyProtection="1">
      <alignment horizontal="right" wrapText="1"/>
    </xf>
    <xf numFmtId="0" fontId="2" fillId="0" borderId="12" xfId="0" applyFont="1" applyBorder="1" applyAlignment="1" applyProtection="1">
      <alignment wrapText="1"/>
    </xf>
    <xf numFmtId="0" fontId="9" fillId="0" borderId="12" xfId="0" applyFont="1" applyBorder="1" applyAlignment="1" applyProtection="1">
      <alignment wrapText="1"/>
    </xf>
    <xf numFmtId="0" fontId="2" fillId="0" borderId="14" xfId="0" applyFont="1" applyBorder="1" applyAlignment="1" applyProtection="1">
      <alignment wrapText="1"/>
      <protection locked="0"/>
    </xf>
    <xf numFmtId="0" fontId="2" fillId="2" borderId="1" xfId="0" applyFont="1" applyFill="1" applyBorder="1" applyAlignment="1" applyProtection="1"/>
    <xf numFmtId="168" fontId="11" fillId="0" borderId="0" xfId="4" applyNumberFormat="1" applyFont="1" applyBorder="1" applyAlignment="1" applyProtection="1">
      <alignment vertical="top" wrapText="1"/>
    </xf>
    <xf numFmtId="44" fontId="10" fillId="0" borderId="12" xfId="4" applyFont="1" applyBorder="1" applyAlignment="1" applyProtection="1">
      <alignment wrapText="1"/>
    </xf>
    <xf numFmtId="0" fontId="2" fillId="4" borderId="12" xfId="0" applyFont="1" applyFill="1" applyBorder="1" applyAlignment="1" applyProtection="1">
      <alignment horizontal="left" wrapText="1"/>
    </xf>
    <xf numFmtId="0" fontId="2" fillId="4" borderId="11" xfId="0" applyFont="1" applyFill="1" applyBorder="1" applyAlignment="1" applyProtection="1">
      <alignment horizontal="left" wrapText="1"/>
    </xf>
    <xf numFmtId="44" fontId="9" fillId="4" borderId="11" xfId="4" applyFont="1" applyFill="1" applyBorder="1" applyAlignment="1" applyProtection="1">
      <alignment wrapText="1"/>
    </xf>
    <xf numFmtId="43" fontId="9" fillId="4" borderId="12" xfId="3" applyFont="1" applyFill="1" applyBorder="1" applyAlignment="1" applyProtection="1">
      <alignment wrapText="1"/>
    </xf>
    <xf numFmtId="44" fontId="2" fillId="4" borderId="12" xfId="0" applyNumberFormat="1" applyFont="1" applyFill="1" applyBorder="1" applyAlignment="1" applyProtection="1">
      <alignment wrapText="1"/>
    </xf>
    <xf numFmtId="0" fontId="2" fillId="4" borderId="12" xfId="0" applyFont="1" applyFill="1" applyBorder="1" applyAlignment="1" applyProtection="1">
      <alignment wrapText="1"/>
      <protection locked="0"/>
    </xf>
    <xf numFmtId="0" fontId="2" fillId="4" borderId="0" xfId="0" applyFont="1" applyFill="1" applyBorder="1" applyAlignment="1" applyProtection="1">
      <alignment wrapText="1"/>
    </xf>
    <xf numFmtId="167" fontId="5" fillId="4" borderId="0" xfId="0" applyNumberFormat="1" applyFont="1" applyFill="1" applyBorder="1" applyAlignment="1" applyProtection="1"/>
    <xf numFmtId="164" fontId="2" fillId="4" borderId="0" xfId="3" applyNumberFormat="1" applyFont="1" applyFill="1" applyBorder="1" applyAlignment="1" applyProtection="1">
      <alignment horizontal="center" wrapText="1"/>
      <protection locked="0"/>
    </xf>
    <xf numFmtId="164" fontId="2" fillId="4" borderId="0" xfId="3" applyNumberFormat="1" applyFont="1" applyFill="1" applyBorder="1" applyAlignment="1" applyProtection="1">
      <alignment wrapText="1"/>
    </xf>
    <xf numFmtId="43" fontId="2" fillId="4" borderId="8" xfId="3" applyFont="1" applyFill="1" applyBorder="1" applyAlignment="1" applyProtection="1">
      <alignment horizontal="right" wrapText="1"/>
    </xf>
    <xf numFmtId="0" fontId="2" fillId="4" borderId="0" xfId="0" applyFont="1" applyFill="1" applyBorder="1" applyAlignment="1" applyProtection="1"/>
    <xf numFmtId="0" fontId="2" fillId="4" borderId="12" xfId="0" applyFont="1" applyFill="1" applyBorder="1" applyAlignment="1" applyProtection="1">
      <alignment wrapText="1"/>
    </xf>
    <xf numFmtId="44" fontId="10" fillId="4" borderId="12" xfId="4" applyFont="1" applyFill="1" applyBorder="1" applyAlignment="1" applyProtection="1">
      <alignment wrapText="1"/>
    </xf>
    <xf numFmtId="0" fontId="9" fillId="4" borderId="12" xfId="0" applyFont="1" applyFill="1" applyBorder="1" applyAlignment="1" applyProtection="1">
      <alignment wrapText="1"/>
    </xf>
    <xf numFmtId="0" fontId="2" fillId="4" borderId="14" xfId="0" applyFont="1" applyFill="1" applyBorder="1" applyAlignment="1" applyProtection="1">
      <alignment wrapText="1"/>
      <protection locked="0"/>
    </xf>
    <xf numFmtId="165" fontId="2" fillId="4" borderId="0" xfId="0" applyNumberFormat="1" applyFont="1" applyFill="1" applyBorder="1" applyAlignment="1" applyProtection="1"/>
    <xf numFmtId="0" fontId="2" fillId="4" borderId="0" xfId="0" applyFont="1" applyFill="1" applyBorder="1" applyAlignment="1" applyProtection="1">
      <alignment horizontal="center" wrapText="1"/>
      <protection locked="0"/>
    </xf>
    <xf numFmtId="44" fontId="2" fillId="4" borderId="8" xfId="4" applyFont="1" applyFill="1" applyBorder="1" applyAlignment="1" applyProtection="1">
      <alignment horizontal="right" wrapText="1"/>
    </xf>
    <xf numFmtId="167" fontId="5" fillId="5" borderId="0" xfId="0" applyNumberFormat="1" applyFont="1" applyFill="1" applyBorder="1" applyAlignment="1" applyProtection="1"/>
    <xf numFmtId="0" fontId="2" fillId="5" borderId="0" xfId="0" applyFont="1" applyFill="1" applyBorder="1" applyAlignment="1" applyProtection="1"/>
    <xf numFmtId="0" fontId="2" fillId="5" borderId="12" xfId="0" applyFont="1" applyFill="1" applyBorder="1" applyAlignment="1" applyProtection="1">
      <alignment wrapText="1"/>
    </xf>
    <xf numFmtId="44" fontId="10" fillId="5" borderId="12" xfId="4" applyFont="1" applyFill="1" applyBorder="1" applyAlignment="1" applyProtection="1">
      <alignment wrapText="1"/>
    </xf>
    <xf numFmtId="43" fontId="9" fillId="5" borderId="12" xfId="3" applyFont="1" applyFill="1" applyBorder="1" applyAlignment="1" applyProtection="1">
      <alignment wrapText="1"/>
    </xf>
    <xf numFmtId="0" fontId="9" fillId="5" borderId="12" xfId="0" applyFont="1" applyFill="1" applyBorder="1" applyAlignment="1" applyProtection="1">
      <alignment wrapText="1"/>
    </xf>
    <xf numFmtId="44" fontId="2" fillId="5" borderId="12" xfId="0" applyNumberFormat="1" applyFont="1" applyFill="1" applyBorder="1" applyAlignment="1" applyProtection="1">
      <alignment wrapText="1"/>
    </xf>
    <xf numFmtId="0" fontId="2" fillId="5" borderId="14" xfId="0" applyFont="1" applyFill="1" applyBorder="1" applyAlignment="1" applyProtection="1">
      <alignment wrapText="1"/>
      <protection locked="0"/>
    </xf>
    <xf numFmtId="0" fontId="2" fillId="5" borderId="0" xfId="0" applyFont="1" applyFill="1" applyBorder="1" applyAlignment="1" applyProtection="1">
      <alignment wrapText="1"/>
    </xf>
    <xf numFmtId="165" fontId="2" fillId="5" borderId="0" xfId="0" applyNumberFormat="1" applyFont="1" applyFill="1" applyBorder="1" applyAlignment="1" applyProtection="1"/>
    <xf numFmtId="0" fontId="2" fillId="5" borderId="0" xfId="0" applyFont="1" applyFill="1" applyBorder="1" applyAlignment="1" applyProtection="1">
      <alignment horizontal="center" wrapText="1"/>
      <protection locked="0"/>
    </xf>
    <xf numFmtId="164" fontId="2" fillId="5" borderId="0" xfId="3" applyNumberFormat="1" applyFont="1" applyFill="1" applyBorder="1" applyAlignment="1" applyProtection="1">
      <alignment wrapText="1"/>
    </xf>
    <xf numFmtId="43" fontId="2" fillId="5" borderId="8" xfId="3" applyFont="1" applyFill="1" applyBorder="1" applyAlignment="1" applyProtection="1">
      <alignment horizontal="right" wrapText="1"/>
    </xf>
    <xf numFmtId="0" fontId="4" fillId="0" borderId="0" xfId="0" applyFont="1" applyAlignment="1" applyProtection="1">
      <alignment horizontal="center"/>
    </xf>
    <xf numFmtId="0" fontId="2" fillId="0" borderId="0" xfId="0" applyFont="1" applyAlignment="1" applyProtection="1">
      <alignment horizontal="left" vertical="top" wrapText="1"/>
    </xf>
    <xf numFmtId="0" fontId="2" fillId="0" borderId="11" xfId="0" applyFont="1" applyFill="1" applyBorder="1" applyAlignment="1" applyProtection="1">
      <alignment horizontal="right"/>
    </xf>
    <xf numFmtId="0" fontId="5" fillId="0" borderId="0" xfId="0" applyFont="1" applyFill="1" applyBorder="1" applyAlignment="1" applyProtection="1">
      <alignment horizontal="center"/>
    </xf>
    <xf numFmtId="0" fontId="2" fillId="2" borderId="1" xfId="0" applyFont="1" applyFill="1" applyBorder="1" applyAlignment="1" applyProtection="1">
      <alignment horizontal="center"/>
    </xf>
    <xf numFmtId="14" fontId="2" fillId="2" borderId="11" xfId="0" applyNumberFormat="1" applyFont="1" applyFill="1" applyBorder="1" applyAlignment="1" applyProtection="1">
      <alignment horizontal="left"/>
    </xf>
    <xf numFmtId="0" fontId="2" fillId="2" borderId="11" xfId="0" applyFont="1" applyFill="1" applyBorder="1" applyAlignment="1" applyProtection="1">
      <alignment horizontal="left"/>
    </xf>
    <xf numFmtId="14" fontId="5" fillId="0" borderId="11" xfId="0" applyNumberFormat="1" applyFont="1" applyBorder="1" applyAlignment="1" applyProtection="1">
      <alignment horizontal="center"/>
    </xf>
    <xf numFmtId="14" fontId="2" fillId="0" borderId="12" xfId="0" applyNumberFormat="1" applyFont="1" applyBorder="1" applyAlignment="1" applyProtection="1">
      <alignment horizontal="center"/>
    </xf>
    <xf numFmtId="0" fontId="2" fillId="0" borderId="11" xfId="0" applyFont="1" applyFill="1" applyBorder="1" applyAlignment="1" applyProtection="1">
      <alignment horizontal="left" wrapText="1"/>
    </xf>
    <xf numFmtId="0" fontId="2" fillId="0" borderId="13" xfId="0" applyFont="1" applyFill="1" applyBorder="1" applyAlignment="1" applyProtection="1">
      <alignment horizontal="left" wrapText="1"/>
    </xf>
    <xf numFmtId="0" fontId="2" fillId="0" borderId="12" xfId="0" applyFont="1" applyBorder="1" applyAlignment="1" applyProtection="1">
      <alignment horizontal="left" wrapText="1"/>
    </xf>
    <xf numFmtId="0" fontId="2" fillId="0" borderId="11" xfId="0" applyFont="1" applyBorder="1" applyAlignment="1" applyProtection="1">
      <alignment horizontal="left" wrapText="1"/>
    </xf>
    <xf numFmtId="0" fontId="2" fillId="0" borderId="13" xfId="0" applyFont="1" applyBorder="1" applyAlignment="1" applyProtection="1">
      <alignment horizontal="left" wrapText="1"/>
    </xf>
    <xf numFmtId="0" fontId="2" fillId="2" borderId="12" xfId="0" applyFont="1" applyFill="1" applyBorder="1" applyAlignment="1" applyProtection="1">
      <alignment horizontal="left"/>
    </xf>
    <xf numFmtId="14" fontId="2" fillId="2" borderId="11" xfId="0" applyNumberFormat="1" applyFont="1" applyFill="1" applyBorder="1" applyAlignment="1" applyProtection="1">
      <alignment horizontal="center" wrapText="1"/>
    </xf>
    <xf numFmtId="0" fontId="5" fillId="0" borderId="0" xfId="0" applyFont="1" applyBorder="1" applyAlignment="1" applyProtection="1">
      <alignment horizontal="left" vertical="top" wrapText="1"/>
    </xf>
    <xf numFmtId="0" fontId="2" fillId="0" borderId="0" xfId="0" applyFont="1" applyBorder="1" applyAlignment="1" applyProtection="1">
      <alignment horizontal="left" wrapText="1"/>
    </xf>
    <xf numFmtId="0" fontId="2" fillId="0" borderId="8" xfId="0" applyFont="1" applyBorder="1" applyAlignment="1" applyProtection="1">
      <alignment horizontal="left" wrapText="1"/>
    </xf>
    <xf numFmtId="0" fontId="5" fillId="0" borderId="5" xfId="0" applyFont="1" applyBorder="1" applyAlignment="1" applyProtection="1">
      <alignment horizontal="left" wrapText="1"/>
    </xf>
    <xf numFmtId="0" fontId="5" fillId="0" borderId="1" xfId="0" applyFont="1" applyBorder="1" applyAlignment="1" applyProtection="1">
      <alignment horizontal="left" wrapText="1"/>
    </xf>
    <xf numFmtId="0" fontId="8" fillId="0" borderId="3" xfId="0" applyFont="1" applyBorder="1" applyAlignment="1" applyProtection="1">
      <alignment horizontal="left" wrapText="1"/>
    </xf>
    <xf numFmtId="0" fontId="5" fillId="0" borderId="11" xfId="0" applyFont="1" applyBorder="1" applyAlignment="1" applyProtection="1">
      <alignment horizontal="left" vertical="center" wrapText="1"/>
    </xf>
    <xf numFmtId="0" fontId="5" fillId="0" borderId="11" xfId="0" applyFont="1" applyBorder="1" applyAlignment="1" applyProtection="1">
      <alignment horizontal="left" wrapText="1"/>
    </xf>
    <xf numFmtId="0" fontId="2" fillId="0" borderId="20" xfId="0" applyFont="1" applyBorder="1" applyAlignment="1" applyProtection="1">
      <alignment horizontal="left"/>
    </xf>
    <xf numFmtId="0" fontId="5" fillId="0" borderId="24" xfId="0" applyFont="1" applyBorder="1" applyAlignment="1" applyProtection="1">
      <alignment horizontal="left" wrapText="1"/>
    </xf>
  </cellXfs>
  <cellStyles count="16">
    <cellStyle name="Comma" xfId="1" builtinId="3"/>
    <cellStyle name="Comma 2" xfId="3"/>
    <cellStyle name="Comma 3" xfId="6"/>
    <cellStyle name="Currency" xfId="2" builtinId="4"/>
    <cellStyle name="Currency 2" xfId="4"/>
    <cellStyle name="Currency 3" xfId="5"/>
    <cellStyle name="Normal" xfId="0" builtinId="0"/>
    <cellStyle name="Normal 2" xfId="8"/>
    <cellStyle name="Normal 2 2" xfId="9"/>
    <cellStyle name="Normal 3" xfId="10"/>
    <cellStyle name="Normal 3 2" xfId="11"/>
    <cellStyle name="Normal 4" xfId="12"/>
    <cellStyle name="Normal 5" xfId="13"/>
    <cellStyle name="Normal 6" xfId="14"/>
    <cellStyle name="Normal 7" xfId="7"/>
    <cellStyle name="Normal 8"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7"/>
  <sheetViews>
    <sheetView tabSelected="1" topLeftCell="A36" zoomScaleNormal="100" workbookViewId="0">
      <selection activeCell="M23" sqref="M23"/>
    </sheetView>
  </sheetViews>
  <sheetFormatPr defaultColWidth="9.109375" defaultRowHeight="13.2"/>
  <cols>
    <col min="1" max="1" width="0.88671875" style="1" customWidth="1"/>
    <col min="2" max="2" width="2.6640625" style="1" customWidth="1"/>
    <col min="3" max="3" width="16.44140625" style="5" customWidth="1"/>
    <col min="4" max="4" width="11.44140625" style="5" customWidth="1"/>
    <col min="5" max="5" width="9.33203125" style="5" customWidth="1"/>
    <col min="6" max="6" width="7.6640625" style="5" customWidth="1"/>
    <col min="7" max="7" width="8.33203125" style="5" customWidth="1"/>
    <col min="8" max="8" width="11.109375" style="5" customWidth="1"/>
    <col min="9" max="9" width="12.44140625" style="5" hidden="1" customWidth="1"/>
    <col min="10" max="10" width="1.6640625" style="5" customWidth="1"/>
    <col min="11" max="11" width="9.33203125" style="26" customWidth="1"/>
    <col min="12" max="12" width="1.6640625" style="5" customWidth="1"/>
    <col min="13" max="13" width="6.6640625" style="26" customWidth="1"/>
    <col min="14" max="14" width="1.6640625" style="5" customWidth="1"/>
    <col min="15" max="15" width="9" style="5" customWidth="1"/>
    <col min="16" max="16" width="9.33203125" style="5" customWidth="1"/>
    <col min="17" max="17" width="8.33203125" style="5" customWidth="1"/>
    <col min="18" max="22" width="9.6640625" style="5" customWidth="1"/>
    <col min="23" max="23" width="9.33203125" style="5" customWidth="1"/>
    <col min="24" max="24" width="9.6640625" style="5" customWidth="1"/>
    <col min="25" max="26" width="8.109375" style="5" hidden="1" customWidth="1"/>
    <col min="27" max="27" width="11.44140625" style="27" customWidth="1"/>
    <col min="28" max="28" width="40.88671875" style="5" hidden="1" customWidth="1"/>
    <col min="29" max="29" width="13" style="6" customWidth="1"/>
    <col min="30" max="30" width="1.88671875" style="7" customWidth="1"/>
    <col min="31" max="37" width="8.5546875" style="1" customWidth="1"/>
    <col min="38" max="16384" width="9.109375" style="1"/>
  </cols>
  <sheetData>
    <row r="1" spans="1:37" ht="13.8">
      <c r="B1" s="249" t="s">
        <v>3</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
      <c r="AC1" s="3"/>
      <c r="AD1" s="4"/>
      <c r="AE1" s="4"/>
      <c r="AF1" s="4"/>
      <c r="AG1" s="4"/>
      <c r="AH1" s="4"/>
      <c r="AI1" s="4"/>
      <c r="AJ1" s="4"/>
      <c r="AK1" s="4"/>
    </row>
    <row r="2" spans="1:37" ht="13.8">
      <c r="B2" s="249" t="s">
        <v>4</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
      <c r="AC2" s="3"/>
      <c r="AD2" s="4"/>
      <c r="AE2" s="4"/>
      <c r="AF2" s="4"/>
      <c r="AG2" s="4"/>
      <c r="AH2" s="4"/>
      <c r="AI2" s="4"/>
      <c r="AJ2" s="4"/>
      <c r="AK2" s="4"/>
    </row>
    <row r="3" spans="1:37" ht="39.75" customHeight="1">
      <c r="B3" s="250" t="s">
        <v>5</v>
      </c>
      <c r="C3" s="250"/>
      <c r="D3" s="250"/>
      <c r="E3" s="250"/>
      <c r="F3" s="250"/>
      <c r="G3" s="250"/>
      <c r="H3" s="250"/>
      <c r="I3" s="250"/>
      <c r="J3" s="250"/>
      <c r="K3" s="250"/>
      <c r="L3" s="250"/>
      <c r="M3" s="250"/>
      <c r="N3" s="250"/>
      <c r="O3" s="250"/>
      <c r="P3" s="250"/>
      <c r="Q3" s="250"/>
      <c r="R3" s="250"/>
      <c r="S3" s="250"/>
      <c r="T3" s="250"/>
      <c r="U3" s="250"/>
      <c r="V3" s="250"/>
      <c r="W3" s="250"/>
      <c r="X3" s="250"/>
      <c r="Y3" s="250"/>
      <c r="Z3" s="250"/>
      <c r="AA3" s="250"/>
    </row>
    <row r="4" spans="1:37" ht="15.9" customHeight="1" thickBot="1">
      <c r="B4" s="8" t="s">
        <v>6</v>
      </c>
      <c r="C4" s="9"/>
      <c r="D4" s="9"/>
      <c r="E4" s="9"/>
      <c r="F4" s="9"/>
      <c r="G4" s="9"/>
      <c r="H4" s="9"/>
      <c r="I4" s="10"/>
      <c r="J4" s="253"/>
      <c r="K4" s="253"/>
      <c r="L4" s="253"/>
      <c r="M4" s="253"/>
      <c r="N4" s="253"/>
      <c r="O4" s="253"/>
      <c r="P4" s="253"/>
      <c r="Q4" s="253"/>
      <c r="R4" s="253"/>
      <c r="S4" s="251" t="s">
        <v>7</v>
      </c>
      <c r="T4" s="251"/>
      <c r="U4" s="251"/>
      <c r="V4" s="251"/>
      <c r="W4" s="251"/>
      <c r="X4" s="251"/>
      <c r="Y4" s="251"/>
      <c r="Z4" s="251"/>
      <c r="AA4" s="251"/>
    </row>
    <row r="5" spans="1:37" ht="15.9" customHeight="1">
      <c r="B5" s="8"/>
      <c r="C5" s="9"/>
      <c r="D5" s="9"/>
      <c r="E5" s="9"/>
      <c r="F5" s="9"/>
      <c r="G5" s="9"/>
      <c r="H5" s="11"/>
      <c r="I5" s="10"/>
      <c r="J5" s="252"/>
      <c r="K5" s="252"/>
      <c r="L5" s="252"/>
      <c r="M5" s="252"/>
      <c r="N5" s="252"/>
      <c r="O5" s="252"/>
      <c r="P5" s="252"/>
      <c r="Q5" s="252"/>
      <c r="R5" s="12"/>
      <c r="S5" s="13"/>
      <c r="T5" s="13"/>
      <c r="U5" s="13"/>
      <c r="V5" s="13"/>
      <c r="W5" s="13"/>
      <c r="X5" s="13"/>
      <c r="Y5" s="13" t="s">
        <v>8</v>
      </c>
      <c r="Z5" s="14"/>
      <c r="AA5" s="15"/>
    </row>
    <row r="6" spans="1:37" ht="15.9" customHeight="1">
      <c r="B6" s="8" t="s">
        <v>9</v>
      </c>
      <c r="C6" s="9"/>
      <c r="D6" s="9"/>
      <c r="E6" s="9"/>
      <c r="F6" s="9"/>
      <c r="G6" s="9"/>
      <c r="H6" s="9"/>
      <c r="I6" s="16"/>
      <c r="J6" s="254"/>
      <c r="K6" s="255"/>
      <c r="L6" s="255"/>
      <c r="M6" s="255"/>
      <c r="N6" s="17" t="s">
        <v>10</v>
      </c>
      <c r="O6" s="256"/>
      <c r="P6" s="256"/>
      <c r="Q6" s="256"/>
      <c r="R6" s="256"/>
      <c r="S6" s="18"/>
      <c r="T6" s="18"/>
      <c r="U6" s="17"/>
      <c r="V6" s="17"/>
      <c r="W6" s="257" t="s">
        <v>11</v>
      </c>
      <c r="X6" s="257"/>
      <c r="Y6" s="257"/>
      <c r="Z6" s="19"/>
      <c r="AA6" s="20">
        <f>ROUND((O6-J6+1)/7,0)</f>
        <v>0</v>
      </c>
    </row>
    <row r="7" spans="1:37" ht="15.9" customHeight="1">
      <c r="B7" s="8" t="s">
        <v>12</v>
      </c>
      <c r="C7" s="9"/>
      <c r="D7" s="9"/>
      <c r="E7" s="9"/>
      <c r="F7" s="21"/>
      <c r="G7" s="9"/>
      <c r="H7" s="9"/>
      <c r="I7" s="263"/>
      <c r="J7" s="263"/>
      <c r="K7" s="263"/>
      <c r="L7" s="263"/>
      <c r="M7" s="263"/>
      <c r="N7" s="22"/>
      <c r="O7" s="22"/>
      <c r="P7" s="22"/>
      <c r="Q7" s="22" t="s">
        <v>64</v>
      </c>
      <c r="R7" s="22"/>
      <c r="S7" s="22"/>
      <c r="T7" s="196"/>
      <c r="U7" s="22"/>
      <c r="V7" s="22"/>
      <c r="W7" s="23"/>
      <c r="X7" s="24"/>
      <c r="Y7" s="22"/>
      <c r="Z7" s="22"/>
      <c r="AA7" s="25"/>
    </row>
    <row r="8" spans="1:37" ht="7.5" customHeight="1" thickBot="1"/>
    <row r="9" spans="1:37" s="36" customFormat="1" ht="18" customHeight="1">
      <c r="A9" s="28"/>
      <c r="B9" s="29" t="s">
        <v>13</v>
      </c>
      <c r="C9" s="30"/>
      <c r="D9" s="30"/>
      <c r="E9" s="30"/>
      <c r="F9" s="30"/>
      <c r="G9" s="30"/>
      <c r="H9" s="30"/>
      <c r="I9" s="30"/>
      <c r="J9" s="30"/>
      <c r="K9" s="31"/>
      <c r="L9" s="30"/>
      <c r="M9" s="31" t="s">
        <v>14</v>
      </c>
      <c r="N9" s="30"/>
      <c r="O9" s="30"/>
      <c r="P9" s="30"/>
      <c r="Q9" s="30"/>
      <c r="R9" s="30"/>
      <c r="S9" s="30"/>
      <c r="T9" s="30"/>
      <c r="U9" s="30"/>
      <c r="V9" s="30"/>
      <c r="W9" s="30"/>
      <c r="X9" s="30"/>
      <c r="Y9" s="30"/>
      <c r="Z9" s="30"/>
      <c r="AA9" s="32"/>
      <c r="AB9" s="33"/>
      <c r="AC9" s="34"/>
      <c r="AD9" s="35"/>
      <c r="AF9" s="37"/>
    </row>
    <row r="10" spans="1:37" s="45" customFormat="1" ht="15" customHeight="1">
      <c r="A10" s="38"/>
      <c r="B10" s="39" t="s">
        <v>14</v>
      </c>
      <c r="C10" s="40" t="s">
        <v>15</v>
      </c>
      <c r="D10" s="40"/>
      <c r="E10" s="40"/>
      <c r="F10" s="40"/>
      <c r="G10" s="40"/>
      <c r="H10" s="40"/>
      <c r="I10" s="41"/>
      <c r="J10" s="258"/>
      <c r="K10" s="258"/>
      <c r="L10" s="258"/>
      <c r="M10" s="258"/>
      <c r="N10" s="258"/>
      <c r="O10" s="258"/>
      <c r="P10" s="258"/>
      <c r="Q10" s="258"/>
      <c r="R10" s="258"/>
      <c r="S10" s="258"/>
      <c r="T10" s="258"/>
      <c r="U10" s="258"/>
      <c r="V10" s="258"/>
      <c r="W10" s="258"/>
      <c r="X10" s="258"/>
      <c r="Y10" s="258"/>
      <c r="Z10" s="258"/>
      <c r="AA10" s="259"/>
      <c r="AB10" s="42"/>
      <c r="AC10" s="6"/>
      <c r="AD10" s="7"/>
      <c r="AE10" s="43"/>
      <c r="AF10" s="44"/>
      <c r="AG10" s="43"/>
      <c r="AH10" s="43"/>
      <c r="AI10" s="43"/>
      <c r="AJ10" s="43"/>
      <c r="AK10" s="43"/>
    </row>
    <row r="11" spans="1:37" s="45" customFormat="1" ht="18" customHeight="1">
      <c r="A11" s="38"/>
      <c r="B11" s="39" t="s">
        <v>14</v>
      </c>
      <c r="C11" s="40" t="s">
        <v>16</v>
      </c>
      <c r="D11" s="40"/>
      <c r="E11" s="40"/>
      <c r="F11" s="40"/>
      <c r="G11" s="40"/>
      <c r="H11" s="40"/>
      <c r="I11" s="260" t="s">
        <v>65</v>
      </c>
      <c r="J11" s="261"/>
      <c r="K11" s="261"/>
      <c r="L11" s="261"/>
      <c r="M11" s="261"/>
      <c r="N11" s="261"/>
      <c r="O11" s="261"/>
      <c r="P11" s="261"/>
      <c r="Q11" s="261"/>
      <c r="R11" s="261"/>
      <c r="S11" s="261"/>
      <c r="T11" s="261"/>
      <c r="U11" s="261"/>
      <c r="V11" s="261"/>
      <c r="W11" s="261"/>
      <c r="X11" s="261"/>
      <c r="Y11" s="261"/>
      <c r="Z11" s="261"/>
      <c r="AA11" s="262"/>
      <c r="AB11" s="46"/>
      <c r="AC11" s="6"/>
      <c r="AD11" s="7"/>
      <c r="AE11" s="47"/>
      <c r="AF11" s="44"/>
      <c r="AG11" s="43"/>
      <c r="AH11" s="43"/>
      <c r="AI11" s="43"/>
      <c r="AJ11" s="43"/>
      <c r="AK11" s="43"/>
    </row>
    <row r="12" spans="1:37" s="45" customFormat="1" ht="7.5" customHeight="1" thickBot="1">
      <c r="A12" s="48"/>
      <c r="B12" s="49"/>
      <c r="C12" s="50"/>
      <c r="D12" s="50"/>
      <c r="E12" s="50"/>
      <c r="F12" s="50"/>
      <c r="G12" s="50"/>
      <c r="H12" s="50"/>
      <c r="I12" s="50"/>
      <c r="J12" s="50"/>
      <c r="K12" s="51"/>
      <c r="L12" s="50"/>
      <c r="M12" s="51"/>
      <c r="N12" s="50"/>
      <c r="O12" s="50"/>
      <c r="P12" s="50"/>
      <c r="Q12" s="50"/>
      <c r="R12" s="50"/>
      <c r="S12" s="50"/>
      <c r="T12" s="50"/>
      <c r="U12" s="50"/>
      <c r="V12" s="50"/>
      <c r="W12" s="50"/>
      <c r="X12" s="50"/>
      <c r="Y12" s="50"/>
      <c r="Z12" s="50"/>
      <c r="AA12" s="52"/>
      <c r="AB12" s="46"/>
      <c r="AC12" s="6"/>
      <c r="AD12" s="7"/>
      <c r="AE12" s="43"/>
      <c r="AF12" s="44"/>
      <c r="AG12" s="43"/>
      <c r="AH12" s="43"/>
      <c r="AI12" s="43"/>
      <c r="AJ12" s="43"/>
      <c r="AK12" s="43"/>
    </row>
    <row r="13" spans="1:37" s="45" customFormat="1" ht="9" customHeight="1" thickBot="1">
      <c r="B13" s="4"/>
      <c r="C13" s="46"/>
      <c r="D13" s="46"/>
      <c r="E13" s="46"/>
      <c r="F13" s="46"/>
      <c r="G13" s="46"/>
      <c r="H13" s="46"/>
      <c r="I13" s="46"/>
      <c r="J13" s="46"/>
      <c r="K13" s="53"/>
      <c r="L13" s="46"/>
      <c r="M13" s="53"/>
      <c r="N13" s="46"/>
      <c r="O13" s="46"/>
      <c r="P13" s="46"/>
      <c r="Q13" s="46"/>
      <c r="R13" s="46"/>
      <c r="S13" s="46"/>
      <c r="T13" s="46"/>
      <c r="U13" s="46"/>
      <c r="V13" s="46"/>
      <c r="W13" s="46"/>
      <c r="X13" s="46"/>
      <c r="Y13" s="46"/>
      <c r="Z13" s="46"/>
      <c r="AA13" s="54"/>
      <c r="AB13" s="46"/>
      <c r="AC13" s="6"/>
      <c r="AD13" s="7"/>
      <c r="AE13" s="43"/>
      <c r="AF13" s="44"/>
      <c r="AG13" s="43"/>
      <c r="AH13" s="43"/>
      <c r="AI13" s="43"/>
      <c r="AJ13" s="43"/>
      <c r="AK13" s="43"/>
    </row>
    <row r="14" spans="1:37" ht="15" customHeight="1" thickBot="1">
      <c r="B14" s="265" t="s">
        <v>17</v>
      </c>
      <c r="C14" s="265"/>
      <c r="D14" s="265"/>
      <c r="E14" s="265"/>
      <c r="F14" s="265"/>
      <c r="G14" s="265"/>
      <c r="H14" s="265"/>
      <c r="I14" s="265"/>
      <c r="J14" s="265"/>
      <c r="K14" s="265"/>
      <c r="L14" s="265"/>
      <c r="M14" s="265"/>
      <c r="N14" s="55"/>
      <c r="O14" s="55"/>
      <c r="P14" s="55"/>
      <c r="Q14" s="55"/>
      <c r="R14" s="55"/>
      <c r="S14" s="55"/>
      <c r="T14" s="55"/>
      <c r="U14" s="55"/>
      <c r="V14" s="55"/>
      <c r="W14" s="55"/>
      <c r="X14" s="55"/>
      <c r="Y14" s="55"/>
      <c r="Z14" s="55"/>
      <c r="AA14" s="56">
        <f>+AA63</f>
        <v>0</v>
      </c>
    </row>
    <row r="15" spans="1:37" ht="7.5" customHeight="1" thickBot="1">
      <c r="B15" s="9"/>
      <c r="C15" s="57"/>
      <c r="D15" s="57"/>
      <c r="E15" s="57"/>
      <c r="F15" s="57"/>
      <c r="G15" s="57"/>
      <c r="H15" s="57"/>
      <c r="I15" s="57"/>
      <c r="J15" s="57"/>
      <c r="K15" s="57"/>
      <c r="L15" s="57"/>
      <c r="M15" s="9"/>
      <c r="N15" s="57"/>
      <c r="O15" s="57"/>
      <c r="P15" s="57"/>
      <c r="Q15" s="57"/>
      <c r="R15" s="57"/>
      <c r="S15" s="57"/>
      <c r="T15" s="57"/>
      <c r="U15" s="57"/>
      <c r="V15" s="57"/>
      <c r="W15" s="57"/>
      <c r="X15" s="57"/>
      <c r="Y15" s="57"/>
      <c r="Z15" s="57"/>
      <c r="AA15" s="58"/>
    </row>
    <row r="16" spans="1:37" s="36" customFormat="1" ht="18" customHeight="1">
      <c r="A16" s="28"/>
      <c r="B16" s="29" t="s">
        <v>18</v>
      </c>
      <c r="C16" s="30"/>
      <c r="D16" s="30"/>
      <c r="E16" s="30"/>
      <c r="F16" s="30"/>
      <c r="G16" s="30"/>
      <c r="H16" s="30"/>
      <c r="I16" s="30"/>
      <c r="J16" s="30"/>
      <c r="K16" s="31"/>
      <c r="L16" s="30"/>
      <c r="M16" s="31"/>
      <c r="N16" s="30"/>
      <c r="O16" s="30"/>
      <c r="P16" s="30"/>
      <c r="Q16" s="30"/>
      <c r="R16" s="30"/>
      <c r="S16" s="30"/>
      <c r="T16" s="30"/>
      <c r="U16" s="30"/>
      <c r="V16" s="30"/>
      <c r="W16" s="30"/>
      <c r="X16" s="30"/>
      <c r="Y16" s="30"/>
      <c r="Z16" s="30"/>
      <c r="AA16" s="32"/>
      <c r="AB16" s="59"/>
      <c r="AC16" s="60"/>
      <c r="AD16" s="61"/>
      <c r="AE16" s="62"/>
      <c r="AF16" s="37"/>
      <c r="AG16" s="62"/>
      <c r="AH16" s="62"/>
      <c r="AI16" s="62"/>
      <c r="AJ16" s="62"/>
      <c r="AK16" s="62"/>
    </row>
    <row r="17" spans="1:37" s="45" customFormat="1" ht="12.75" customHeight="1">
      <c r="A17" s="38"/>
      <c r="B17" s="266" t="s">
        <v>19</v>
      </c>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7"/>
      <c r="AB17" s="46"/>
      <c r="AC17" s="6"/>
      <c r="AD17" s="63"/>
      <c r="AE17" s="64"/>
      <c r="AF17" s="44"/>
      <c r="AG17" s="64"/>
      <c r="AH17" s="64"/>
      <c r="AI17" s="64"/>
      <c r="AJ17" s="64"/>
      <c r="AK17" s="64"/>
    </row>
    <row r="18" spans="1:37" s="45" customFormat="1" ht="12.75" customHeight="1">
      <c r="A18" s="38"/>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7"/>
      <c r="AB18" s="46"/>
      <c r="AC18" s="6"/>
      <c r="AD18" s="63"/>
      <c r="AE18" s="64"/>
      <c r="AF18" s="44"/>
      <c r="AG18" s="64"/>
      <c r="AH18" s="64"/>
      <c r="AI18" s="64"/>
      <c r="AJ18" s="64"/>
      <c r="AK18" s="64"/>
    </row>
    <row r="19" spans="1:37" s="45" customFormat="1" ht="42" customHeight="1" thickBot="1">
      <c r="A19" s="268" t="s">
        <v>20</v>
      </c>
      <c r="B19" s="269"/>
      <c r="C19" s="269"/>
      <c r="D19" s="65"/>
      <c r="E19" s="66" t="s">
        <v>0</v>
      </c>
      <c r="F19" s="66" t="s">
        <v>21</v>
      </c>
      <c r="G19" s="66" t="s">
        <v>22</v>
      </c>
      <c r="H19" s="66" t="s">
        <v>23</v>
      </c>
      <c r="I19" s="51" t="s">
        <v>24</v>
      </c>
      <c r="J19" s="51"/>
      <c r="K19" s="51" t="s">
        <v>25</v>
      </c>
      <c r="L19" s="51"/>
      <c r="M19" s="51" t="s">
        <v>26</v>
      </c>
      <c r="N19" s="51"/>
      <c r="O19" s="66" t="s">
        <v>72</v>
      </c>
      <c r="P19" s="66" t="s">
        <v>27</v>
      </c>
      <c r="Q19" s="66" t="s">
        <v>28</v>
      </c>
      <c r="R19" s="66" t="s">
        <v>27</v>
      </c>
      <c r="S19" s="66" t="s">
        <v>29</v>
      </c>
      <c r="T19" s="66" t="s">
        <v>27</v>
      </c>
      <c r="U19" s="66" t="s">
        <v>68</v>
      </c>
      <c r="V19" s="66" t="s">
        <v>27</v>
      </c>
      <c r="W19" s="66"/>
      <c r="X19" s="66"/>
      <c r="Y19" s="66"/>
      <c r="Z19" s="66"/>
      <c r="AA19" s="67" t="s">
        <v>30</v>
      </c>
      <c r="AB19" s="53"/>
      <c r="AC19" s="6"/>
      <c r="AD19" s="63"/>
      <c r="AE19" s="68"/>
      <c r="AF19" s="44"/>
      <c r="AG19" s="68"/>
      <c r="AH19" s="68"/>
      <c r="AI19" s="68"/>
      <c r="AJ19" s="68"/>
      <c r="AK19" s="68"/>
    </row>
    <row r="20" spans="1:37" s="45" customFormat="1" ht="15.75" customHeight="1">
      <c r="A20" s="69"/>
      <c r="B20" s="70"/>
      <c r="C20" s="270" t="s">
        <v>31</v>
      </c>
      <c r="D20" s="270"/>
      <c r="E20" s="270"/>
      <c r="F20" s="71"/>
      <c r="G20" s="71"/>
      <c r="H20" s="71"/>
      <c r="I20" s="72"/>
      <c r="J20" s="72"/>
      <c r="K20" s="72"/>
      <c r="L20" s="72"/>
      <c r="M20" s="72"/>
      <c r="N20" s="72"/>
      <c r="O20" s="73">
        <v>0</v>
      </c>
      <c r="P20" s="73"/>
      <c r="Q20" s="73">
        <v>0</v>
      </c>
      <c r="R20" s="73"/>
      <c r="S20" s="73">
        <v>0</v>
      </c>
      <c r="T20" s="73"/>
      <c r="U20" s="73">
        <v>0</v>
      </c>
      <c r="V20" s="73"/>
      <c r="W20" s="73"/>
      <c r="X20" s="73"/>
      <c r="Y20" s="74"/>
      <c r="Z20" s="74"/>
      <c r="AA20" s="75"/>
      <c r="AB20" s="53"/>
      <c r="AC20" s="6"/>
      <c r="AD20" s="63"/>
      <c r="AE20" s="68"/>
      <c r="AF20" s="44"/>
      <c r="AG20" s="68"/>
      <c r="AH20" s="68"/>
      <c r="AI20" s="68"/>
      <c r="AJ20" s="68"/>
      <c r="AK20" s="68"/>
    </row>
    <row r="21" spans="1:37" s="45" customFormat="1" ht="15" customHeight="1">
      <c r="A21" s="38"/>
      <c r="B21" s="40"/>
      <c r="C21" s="271" t="s">
        <v>20</v>
      </c>
      <c r="D21" s="271"/>
      <c r="E21" s="271"/>
      <c r="F21" s="76"/>
      <c r="G21" s="76"/>
      <c r="H21" s="76"/>
      <c r="I21" s="41"/>
      <c r="J21" s="76"/>
      <c r="K21" s="77"/>
      <c r="L21" s="76"/>
      <c r="M21" s="78"/>
      <c r="N21" s="76"/>
      <c r="O21" s="76"/>
      <c r="P21" s="76"/>
      <c r="Q21" s="76"/>
      <c r="R21" s="76"/>
      <c r="S21" s="76"/>
      <c r="T21" s="76"/>
      <c r="U21" s="76"/>
      <c r="V21" s="76"/>
      <c r="W21" s="76"/>
      <c r="X21" s="76"/>
      <c r="Y21" s="76"/>
      <c r="Z21" s="76"/>
      <c r="AA21" s="79" t="str">
        <f>IF(K21&gt;0,K21*M21,"")</f>
        <v/>
      </c>
      <c r="AB21" s="46"/>
      <c r="AC21" s="6"/>
      <c r="AD21" s="63"/>
      <c r="AE21" s="80"/>
      <c r="AF21" s="44"/>
      <c r="AG21" s="80"/>
      <c r="AH21" s="80"/>
      <c r="AI21" s="80"/>
      <c r="AJ21" s="80"/>
      <c r="AK21" s="80"/>
    </row>
    <row r="22" spans="1:37" s="45" customFormat="1" ht="15" customHeight="1">
      <c r="A22" s="38"/>
      <c r="B22" s="40"/>
      <c r="C22" s="81" t="s">
        <v>32</v>
      </c>
      <c r="D22" s="81" t="s">
        <v>33</v>
      </c>
      <c r="E22" s="82">
        <v>0</v>
      </c>
      <c r="F22" s="83">
        <v>0</v>
      </c>
      <c r="G22" s="83">
        <v>0</v>
      </c>
      <c r="H22" s="84">
        <f>+G22*F22*E22</f>
        <v>0</v>
      </c>
      <c r="I22" s="85"/>
      <c r="J22" s="76"/>
      <c r="K22" s="86">
        <f>ROUND(E22/4,4)</f>
        <v>0</v>
      </c>
      <c r="L22" s="76"/>
      <c r="M22" s="87">
        <f>+F22*4*G22</f>
        <v>0</v>
      </c>
      <c r="N22" s="76"/>
      <c r="O22" s="88">
        <f>ROUND(+O$20*2*$F22*4,0)</f>
        <v>0</v>
      </c>
      <c r="P22" s="88">
        <f>ROUND(O22*$K22,0)</f>
        <v>0</v>
      </c>
      <c r="Q22" s="88">
        <f>ROUND(+Q$20*2*$F22*4,0)</f>
        <v>0</v>
      </c>
      <c r="R22" s="88">
        <f>ROUND(Q22*$K22,0)</f>
        <v>0</v>
      </c>
      <c r="S22" s="88">
        <f>ROUND(+S$20*2*$F22*4,0)</f>
        <v>0</v>
      </c>
      <c r="T22" s="88">
        <f>ROUND(S22*$K22,0)</f>
        <v>0</v>
      </c>
      <c r="U22" s="88">
        <f>ROUND(+U$20*2*$F22*4,0)</f>
        <v>0</v>
      </c>
      <c r="V22" s="88">
        <f>ROUND(U22*$K22,0)</f>
        <v>0</v>
      </c>
      <c r="W22" s="88">
        <f>ROUND(+W$20*2*$F22*4,0)</f>
        <v>0</v>
      </c>
      <c r="X22" s="88">
        <f>ROUND(W22*$K22,0)</f>
        <v>0</v>
      </c>
      <c r="Y22" s="88"/>
      <c r="Z22" s="88"/>
      <c r="AA22" s="89">
        <f>ROUND(Z22+X22+V22+T22+R22,0)+P22</f>
        <v>0</v>
      </c>
      <c r="AB22" s="46"/>
      <c r="AC22" s="6"/>
      <c r="AD22" s="63"/>
      <c r="AE22" s="80"/>
      <c r="AF22" s="44"/>
      <c r="AG22" s="80"/>
      <c r="AH22" s="80"/>
      <c r="AI22" s="80"/>
      <c r="AJ22" s="80"/>
      <c r="AK22" s="80"/>
    </row>
    <row r="23" spans="1:37" s="45" customFormat="1" ht="15" customHeight="1">
      <c r="A23" s="38"/>
      <c r="B23" s="40"/>
      <c r="C23" s="90" t="s">
        <v>34</v>
      </c>
      <c r="D23" s="90" t="s">
        <v>35</v>
      </c>
      <c r="E23" s="82">
        <v>0</v>
      </c>
      <c r="F23" s="207">
        <v>0</v>
      </c>
      <c r="G23" s="83"/>
      <c r="H23" s="84">
        <f>+G23*F23*E23</f>
        <v>0</v>
      </c>
      <c r="I23" s="85"/>
      <c r="J23" s="76"/>
      <c r="K23" s="86">
        <f>ROUND(E23/4,4)</f>
        <v>0</v>
      </c>
      <c r="L23" s="76"/>
      <c r="M23" s="87">
        <f>+F23*4*G23</f>
        <v>0</v>
      </c>
      <c r="N23" s="76"/>
      <c r="O23" s="88">
        <f>ROUND(+O$20*2*$F23*4,0)</f>
        <v>0</v>
      </c>
      <c r="P23" s="88">
        <f>ROUND(O23*$K23,0)</f>
        <v>0</v>
      </c>
      <c r="Q23" s="88">
        <f>ROUND(+Q$20*2*$F23*4,0)</f>
        <v>0</v>
      </c>
      <c r="R23" s="88">
        <f>ROUND(Q23*$K23,0)</f>
        <v>0</v>
      </c>
      <c r="S23" s="88">
        <f>ROUND(+S$20*2*$F23*4,0)</f>
        <v>0</v>
      </c>
      <c r="T23" s="88">
        <f>ROUND(S23*$K23,0)</f>
        <v>0</v>
      </c>
      <c r="U23" s="88">
        <f>ROUND(+U$20*2*$F23*4,0)</f>
        <v>0</v>
      </c>
      <c r="V23" s="88">
        <f>ROUND(U23*$K23,0)</f>
        <v>0</v>
      </c>
      <c r="W23" s="88">
        <f>ROUND(+W$20*2*$F23*4,0)</f>
        <v>0</v>
      </c>
      <c r="X23" s="88">
        <f>ROUND(W23*$K23,0)</f>
        <v>0</v>
      </c>
      <c r="Y23" s="88"/>
      <c r="Z23" s="88"/>
      <c r="AA23" s="89">
        <f>ROUND(Z23+X23+V23+T23+R23,0)+P23</f>
        <v>0</v>
      </c>
      <c r="AB23" s="46"/>
      <c r="AC23" s="6"/>
      <c r="AD23" s="63"/>
      <c r="AE23" s="80"/>
      <c r="AF23" s="44"/>
      <c r="AG23" s="80"/>
      <c r="AH23" s="80"/>
      <c r="AI23" s="80"/>
      <c r="AJ23" s="80"/>
      <c r="AK23" s="80"/>
    </row>
    <row r="24" spans="1:37" s="45" customFormat="1" ht="15" customHeight="1">
      <c r="A24" s="38"/>
      <c r="B24" s="40"/>
      <c r="C24" s="228" t="s">
        <v>66</v>
      </c>
      <c r="D24" s="229" t="s">
        <v>63</v>
      </c>
      <c r="E24" s="230"/>
      <c r="F24" s="220"/>
      <c r="G24" s="231"/>
      <c r="H24" s="221"/>
      <c r="I24" s="232"/>
      <c r="J24" s="223"/>
      <c r="K24" s="233"/>
      <c r="L24" s="223"/>
      <c r="M24" s="234"/>
      <c r="N24" s="223"/>
      <c r="O24" s="226"/>
      <c r="P24" s="226"/>
      <c r="Q24" s="226"/>
      <c r="R24" s="226"/>
      <c r="S24" s="226"/>
      <c r="T24" s="226"/>
      <c r="U24" s="226"/>
      <c r="V24" s="226"/>
      <c r="W24" s="226"/>
      <c r="X24" s="226"/>
      <c r="Y24" s="226"/>
      <c r="Z24" s="226"/>
      <c r="AA24" s="227"/>
      <c r="AB24" s="46"/>
      <c r="AC24" s="6"/>
      <c r="AD24" s="63"/>
      <c r="AE24" s="80"/>
      <c r="AF24" s="44"/>
      <c r="AG24" s="80"/>
      <c r="AH24" s="80"/>
      <c r="AI24" s="80"/>
      <c r="AJ24" s="80"/>
      <c r="AK24" s="80"/>
    </row>
    <row r="25" spans="1:37" s="201" customFormat="1" ht="15" customHeight="1">
      <c r="A25" s="198"/>
      <c r="B25" s="199"/>
      <c r="C25" s="237" t="s">
        <v>69</v>
      </c>
      <c r="D25" s="238" t="s">
        <v>61</v>
      </c>
      <c r="E25" s="239"/>
      <c r="F25" s="240"/>
      <c r="G25" s="241"/>
      <c r="H25" s="242"/>
      <c r="I25" s="243"/>
      <c r="J25" s="244"/>
      <c r="K25" s="245"/>
      <c r="L25" s="244"/>
      <c r="M25" s="246"/>
      <c r="N25" s="244"/>
      <c r="O25" s="247"/>
      <c r="P25" s="247"/>
      <c r="Q25" s="247"/>
      <c r="R25" s="247"/>
      <c r="S25" s="247"/>
      <c r="T25" s="247"/>
      <c r="U25" s="247"/>
      <c r="V25" s="247"/>
      <c r="W25" s="247"/>
      <c r="X25" s="247"/>
      <c r="Y25" s="247"/>
      <c r="Z25" s="247"/>
      <c r="AA25" s="248"/>
      <c r="AB25" s="202"/>
      <c r="AC25" s="6"/>
      <c r="AD25" s="203"/>
      <c r="AE25" s="206"/>
      <c r="AF25" s="200"/>
      <c r="AG25" s="206"/>
      <c r="AH25" s="206"/>
      <c r="AI25" s="206"/>
      <c r="AJ25" s="206"/>
      <c r="AK25" s="206"/>
    </row>
    <row r="26" spans="1:37" s="45" customFormat="1" ht="15" customHeight="1">
      <c r="A26" s="38"/>
      <c r="B26" s="40"/>
      <c r="C26" s="90" t="s">
        <v>37</v>
      </c>
      <c r="D26" s="90"/>
      <c r="E26" s="90"/>
      <c r="F26" s="93"/>
      <c r="G26" s="90"/>
      <c r="H26" s="94">
        <f>SUM(H22:H24)</f>
        <v>0</v>
      </c>
      <c r="I26" s="85"/>
      <c r="J26" s="90"/>
      <c r="K26" s="95"/>
      <c r="L26" s="90"/>
      <c r="M26" s="96">
        <f>SUM(M22:M24)</f>
        <v>0</v>
      </c>
      <c r="N26" s="90"/>
      <c r="O26" s="97">
        <f t="shared" ref="O26:X26" si="0">SUM(O22:O24)</f>
        <v>0</v>
      </c>
      <c r="P26" s="97">
        <f t="shared" si="0"/>
        <v>0</v>
      </c>
      <c r="Q26" s="97">
        <f t="shared" si="0"/>
        <v>0</v>
      </c>
      <c r="R26" s="97">
        <f t="shared" si="0"/>
        <v>0</v>
      </c>
      <c r="S26" s="97">
        <f t="shared" si="0"/>
        <v>0</v>
      </c>
      <c r="T26" s="97">
        <f t="shared" si="0"/>
        <v>0</v>
      </c>
      <c r="U26" s="97">
        <f t="shared" si="0"/>
        <v>0</v>
      </c>
      <c r="V26" s="97">
        <f t="shared" si="0"/>
        <v>0</v>
      </c>
      <c r="W26" s="97">
        <f t="shared" si="0"/>
        <v>0</v>
      </c>
      <c r="X26" s="97">
        <f t="shared" si="0"/>
        <v>0</v>
      </c>
      <c r="Y26" s="97"/>
      <c r="Z26" s="97"/>
      <c r="AA26" s="98">
        <f>SUM(AA22:AA24)</f>
        <v>0</v>
      </c>
      <c r="AB26" s="46"/>
      <c r="AC26" s="6">
        <f>+AA26-H26</f>
        <v>0</v>
      </c>
      <c r="AD26" s="63"/>
      <c r="AE26" s="80"/>
      <c r="AF26" s="44"/>
      <c r="AG26" s="80"/>
      <c r="AH26" s="80"/>
      <c r="AI26" s="80"/>
      <c r="AJ26" s="80"/>
      <c r="AK26" s="80"/>
    </row>
    <row r="27" spans="1:37" s="45" customFormat="1" ht="15" customHeight="1">
      <c r="A27" s="38"/>
      <c r="B27" s="40"/>
      <c r="C27" s="76"/>
      <c r="D27" s="76"/>
      <c r="E27" s="76"/>
      <c r="F27" s="76"/>
      <c r="G27" s="76"/>
      <c r="H27" s="76"/>
      <c r="I27" s="41"/>
      <c r="J27" s="76"/>
      <c r="K27" s="77"/>
      <c r="L27" s="76"/>
      <c r="M27" s="78"/>
      <c r="N27" s="76"/>
      <c r="O27" s="88"/>
      <c r="P27" s="88"/>
      <c r="Q27" s="88"/>
      <c r="R27" s="88"/>
      <c r="S27" s="88"/>
      <c r="T27" s="88"/>
      <c r="U27" s="88"/>
      <c r="V27" s="88"/>
      <c r="W27" s="88"/>
      <c r="X27" s="88"/>
      <c r="Y27" s="88"/>
      <c r="Z27" s="88"/>
      <c r="AA27" s="99"/>
      <c r="AB27" s="46"/>
      <c r="AC27" s="6"/>
      <c r="AD27" s="63"/>
      <c r="AE27" s="80"/>
      <c r="AF27" s="44"/>
      <c r="AG27" s="80"/>
      <c r="AH27" s="80"/>
      <c r="AI27" s="80"/>
      <c r="AJ27" s="80"/>
      <c r="AK27" s="80"/>
    </row>
    <row r="28" spans="1:37" s="45" customFormat="1" ht="15" customHeight="1">
      <c r="A28" s="38"/>
      <c r="B28" s="40"/>
      <c r="C28" s="100" t="s">
        <v>38</v>
      </c>
      <c r="D28" s="100"/>
      <c r="E28" s="100"/>
      <c r="F28" s="76"/>
      <c r="G28" s="76"/>
      <c r="H28" s="76"/>
      <c r="I28" s="85"/>
      <c r="J28" s="76"/>
      <c r="K28" s="77"/>
      <c r="L28" s="76"/>
      <c r="M28" s="78"/>
      <c r="N28" s="76"/>
      <c r="O28" s="88"/>
      <c r="P28" s="88"/>
      <c r="Q28" s="88"/>
      <c r="R28" s="88"/>
      <c r="S28" s="88"/>
      <c r="T28" s="88"/>
      <c r="U28" s="88"/>
      <c r="V28" s="88"/>
      <c r="W28" s="88"/>
      <c r="X28" s="88"/>
      <c r="Y28" s="88"/>
      <c r="Z28" s="88"/>
      <c r="AA28" s="99" t="str">
        <f>IF(K28&gt;0,K28*M28,"")</f>
        <v/>
      </c>
      <c r="AB28" s="46"/>
      <c r="AC28" s="6"/>
      <c r="AD28" s="63"/>
      <c r="AE28" s="80"/>
      <c r="AF28" s="44"/>
      <c r="AG28" s="80"/>
      <c r="AH28" s="80"/>
      <c r="AI28" s="80"/>
      <c r="AJ28" s="80"/>
      <c r="AK28" s="80"/>
    </row>
    <row r="29" spans="1:37" s="45" customFormat="1" ht="15" customHeight="1">
      <c r="A29" s="38"/>
      <c r="B29" s="40"/>
      <c r="C29" s="101" t="s">
        <v>1</v>
      </c>
      <c r="D29" s="81" t="s">
        <v>33</v>
      </c>
      <c r="E29" s="82"/>
      <c r="F29" s="83"/>
      <c r="G29" s="83"/>
      <c r="H29" s="84">
        <f>+G29*F29*E29</f>
        <v>0</v>
      </c>
      <c r="I29" s="85"/>
      <c r="J29" s="76"/>
      <c r="K29" s="86">
        <f>ROUND(E29/4,4)</f>
        <v>0</v>
      </c>
      <c r="L29" s="76"/>
      <c r="M29" s="87">
        <v>0</v>
      </c>
      <c r="N29" s="76"/>
      <c r="O29" s="88">
        <v>0</v>
      </c>
      <c r="P29" s="88">
        <f>ROUND(O29*$K29,0)</f>
        <v>0</v>
      </c>
      <c r="Q29" s="88">
        <v>0</v>
      </c>
      <c r="R29" s="88">
        <f>ROUND(Q29*$K29,0)</f>
        <v>0</v>
      </c>
      <c r="S29" s="209">
        <f t="shared" ref="S29:V29" si="1">ROUND(R29*$K29,0)</f>
        <v>0</v>
      </c>
      <c r="T29" s="209">
        <f t="shared" si="1"/>
        <v>0</v>
      </c>
      <c r="U29" s="209">
        <f t="shared" si="1"/>
        <v>0</v>
      </c>
      <c r="V29" s="209">
        <f t="shared" si="1"/>
        <v>0</v>
      </c>
      <c r="W29" s="88">
        <f>ROUND(+W$20*2*$F29*4,0)</f>
        <v>0</v>
      </c>
      <c r="X29" s="88">
        <f>ROUND(W29*$K29,0)</f>
        <v>0</v>
      </c>
      <c r="Y29" s="88"/>
      <c r="Z29" s="88"/>
      <c r="AA29" s="89">
        <f>ROUND(Z29+X29+V29+T29+R29,0)+P29</f>
        <v>0</v>
      </c>
      <c r="AB29" s="46"/>
      <c r="AC29" s="6"/>
      <c r="AD29" s="63"/>
      <c r="AE29" s="80"/>
      <c r="AF29" s="44"/>
      <c r="AG29" s="80"/>
      <c r="AH29" s="80"/>
      <c r="AI29" s="80"/>
      <c r="AJ29" s="80"/>
      <c r="AK29" s="80"/>
    </row>
    <row r="30" spans="1:37" s="201" customFormat="1" ht="15" customHeight="1">
      <c r="A30" s="198"/>
      <c r="B30" s="199"/>
      <c r="C30" s="217" t="s">
        <v>62</v>
      </c>
      <c r="D30" s="218" t="s">
        <v>63</v>
      </c>
      <c r="E30" s="219"/>
      <c r="F30" s="220"/>
      <c r="G30" s="220"/>
      <c r="H30" s="221">
        <f>+G30*F30*E30</f>
        <v>0</v>
      </c>
      <c r="I30" s="222"/>
      <c r="J30" s="223"/>
      <c r="K30" s="224">
        <f>ROUND(E30/4,4)</f>
        <v>0</v>
      </c>
      <c r="L30" s="223"/>
      <c r="M30" s="225">
        <v>0</v>
      </c>
      <c r="N30" s="223"/>
      <c r="O30" s="226">
        <v>0</v>
      </c>
      <c r="P30" s="226">
        <f>ROUND(O30*$K30,0)</f>
        <v>0</v>
      </c>
      <c r="Q30" s="226">
        <v>0</v>
      </c>
      <c r="R30" s="226">
        <f>ROUND(Q30*$K30,0)</f>
        <v>0</v>
      </c>
      <c r="S30" s="226">
        <f t="shared" ref="S30:V30" si="2">ROUND(R30*$K30,0)</f>
        <v>0</v>
      </c>
      <c r="T30" s="226">
        <f t="shared" si="2"/>
        <v>0</v>
      </c>
      <c r="U30" s="226">
        <f t="shared" si="2"/>
        <v>0</v>
      </c>
      <c r="V30" s="226">
        <f t="shared" si="2"/>
        <v>0</v>
      </c>
      <c r="W30" s="226">
        <f>ROUND(+W$20*2*$F30*4,0)</f>
        <v>0</v>
      </c>
      <c r="X30" s="226">
        <f>ROUND(W30*$K30,0)</f>
        <v>0</v>
      </c>
      <c r="Y30" s="226"/>
      <c r="Z30" s="226"/>
      <c r="AA30" s="227">
        <f>ROUND(Z30+X30+V30+T30+R30,0)+P30</f>
        <v>0</v>
      </c>
      <c r="AB30" s="202"/>
      <c r="AC30" s="6"/>
      <c r="AD30" s="203"/>
      <c r="AE30" s="206"/>
      <c r="AF30" s="200"/>
      <c r="AG30" s="206"/>
      <c r="AH30" s="206"/>
      <c r="AI30" s="206"/>
      <c r="AJ30" s="206"/>
      <c r="AK30" s="206"/>
    </row>
    <row r="31" spans="1:37" s="201" customFormat="1" ht="15" customHeight="1">
      <c r="A31" s="198"/>
      <c r="B31" s="199"/>
      <c r="C31" s="197" t="s">
        <v>71</v>
      </c>
      <c r="D31" s="211" t="s">
        <v>35</v>
      </c>
      <c r="E31" s="216"/>
      <c r="F31" s="207"/>
      <c r="G31" s="212"/>
      <c r="H31" s="208">
        <f>+G31*F31*E31</f>
        <v>0</v>
      </c>
      <c r="I31" s="213"/>
      <c r="J31" s="204"/>
      <c r="K31" s="236">
        <f t="shared" ref="K31:K32" si="3">ROUND(E31/4,4)</f>
        <v>0</v>
      </c>
      <c r="L31" s="204"/>
      <c r="M31" s="205">
        <v>0</v>
      </c>
      <c r="N31" s="204"/>
      <c r="O31" s="209">
        <v>0</v>
      </c>
      <c r="P31" s="209">
        <v>0</v>
      </c>
      <c r="Q31" s="209">
        <v>0</v>
      </c>
      <c r="R31" s="209">
        <v>0</v>
      </c>
      <c r="S31" s="209">
        <v>0</v>
      </c>
      <c r="T31" s="209">
        <v>0</v>
      </c>
      <c r="U31" s="209">
        <v>0</v>
      </c>
      <c r="V31" s="209">
        <v>0</v>
      </c>
      <c r="W31" s="209">
        <v>0</v>
      </c>
      <c r="X31" s="209"/>
      <c r="Y31" s="209"/>
      <c r="Z31" s="209"/>
      <c r="AA31" s="210">
        <f>ROUND(Z31+X31+V31+T31+R31,0)+P31</f>
        <v>0</v>
      </c>
      <c r="AB31" s="202"/>
      <c r="AC31" s="6"/>
      <c r="AD31" s="203"/>
      <c r="AE31" s="206"/>
      <c r="AF31" s="200"/>
      <c r="AG31" s="206"/>
      <c r="AH31" s="206"/>
      <c r="AI31" s="206"/>
      <c r="AJ31" s="206"/>
      <c r="AK31" s="206"/>
    </row>
    <row r="32" spans="1:37" s="45" customFormat="1" ht="15" customHeight="1">
      <c r="A32" s="38"/>
      <c r="B32" s="40"/>
      <c r="C32" s="40" t="s">
        <v>36</v>
      </c>
      <c r="D32" s="211" t="s">
        <v>61</v>
      </c>
      <c r="E32" s="216"/>
      <c r="F32" s="83"/>
      <c r="G32" s="91"/>
      <c r="H32" s="208">
        <f>+G32*F32*E32</f>
        <v>0</v>
      </c>
      <c r="I32" s="92"/>
      <c r="J32" s="76"/>
      <c r="K32" s="236">
        <f t="shared" si="3"/>
        <v>0</v>
      </c>
      <c r="L32" s="204"/>
      <c r="M32" s="205">
        <v>0</v>
      </c>
      <c r="N32" s="205">
        <v>0</v>
      </c>
      <c r="O32" s="209">
        <v>0</v>
      </c>
      <c r="P32" s="209">
        <v>0</v>
      </c>
      <c r="Q32" s="209">
        <v>0</v>
      </c>
      <c r="R32" s="88"/>
      <c r="S32" s="88"/>
      <c r="T32" s="88"/>
      <c r="U32" s="88"/>
      <c r="V32" s="88"/>
      <c r="W32" s="88"/>
      <c r="X32" s="88"/>
      <c r="Y32" s="88"/>
      <c r="Z32" s="88"/>
      <c r="AA32" s="210">
        <f>ROUND(Z32+X32+V32+T32+R32,0)+P32</f>
        <v>0</v>
      </c>
      <c r="AB32" s="46"/>
      <c r="AC32" s="6"/>
      <c r="AD32" s="63"/>
      <c r="AE32" s="80"/>
      <c r="AF32" s="44"/>
      <c r="AG32" s="80"/>
      <c r="AH32" s="80"/>
      <c r="AI32" s="80"/>
      <c r="AJ32" s="80"/>
      <c r="AK32" s="80"/>
    </row>
    <row r="33" spans="1:37" s="45" customFormat="1" ht="15" customHeight="1">
      <c r="A33" s="38"/>
      <c r="B33" s="40"/>
      <c r="C33" s="90" t="s">
        <v>37</v>
      </c>
      <c r="D33" s="90"/>
      <c r="E33" s="90"/>
      <c r="F33" s="90"/>
      <c r="G33" s="90"/>
      <c r="H33" s="94">
        <f>SUM(H27:H32)</f>
        <v>0</v>
      </c>
      <c r="I33" s="85"/>
      <c r="J33" s="90"/>
      <c r="K33" s="102"/>
      <c r="L33" s="90"/>
      <c r="M33" s="103">
        <f>SUM(M29:M32)</f>
        <v>0</v>
      </c>
      <c r="N33" s="90"/>
      <c r="O33" s="103">
        <f t="shared" ref="O33:X33" si="4">SUM(O29:O32)</f>
        <v>0</v>
      </c>
      <c r="P33" s="103">
        <f t="shared" si="4"/>
        <v>0</v>
      </c>
      <c r="Q33" s="103">
        <f t="shared" si="4"/>
        <v>0</v>
      </c>
      <c r="R33" s="103">
        <f t="shared" si="4"/>
        <v>0</v>
      </c>
      <c r="S33" s="103">
        <f t="shared" si="4"/>
        <v>0</v>
      </c>
      <c r="T33" s="103">
        <f t="shared" si="4"/>
        <v>0</v>
      </c>
      <c r="U33" s="103">
        <f t="shared" si="4"/>
        <v>0</v>
      </c>
      <c r="V33" s="103">
        <f t="shared" si="4"/>
        <v>0</v>
      </c>
      <c r="W33" s="103">
        <f t="shared" si="4"/>
        <v>0</v>
      </c>
      <c r="X33" s="103">
        <f t="shared" si="4"/>
        <v>0</v>
      </c>
      <c r="Y33" s="103"/>
      <c r="Z33" s="103"/>
      <c r="AA33" s="98">
        <f>SUM(AA29:AA32)</f>
        <v>0</v>
      </c>
      <c r="AB33" s="46"/>
      <c r="AC33" s="6">
        <f>+AA33-H33</f>
        <v>0</v>
      </c>
      <c r="AD33" s="63"/>
      <c r="AE33" s="80"/>
      <c r="AF33" s="44"/>
      <c r="AG33" s="80"/>
      <c r="AH33" s="80"/>
      <c r="AI33" s="80"/>
      <c r="AJ33" s="80"/>
      <c r="AK33" s="80"/>
    </row>
    <row r="34" spans="1:37" s="45" customFormat="1" ht="15" customHeight="1">
      <c r="A34" s="38"/>
      <c r="B34" s="40"/>
      <c r="C34" s="76"/>
      <c r="D34" s="76"/>
      <c r="E34" s="76"/>
      <c r="F34" s="76"/>
      <c r="G34" s="76"/>
      <c r="H34" s="104"/>
      <c r="I34" s="41"/>
      <c r="J34" s="76"/>
      <c r="K34" s="77"/>
      <c r="L34" s="76"/>
      <c r="M34" s="87"/>
      <c r="N34" s="76"/>
      <c r="O34" s="88"/>
      <c r="P34" s="88"/>
      <c r="Q34" s="88"/>
      <c r="R34" s="88"/>
      <c r="S34" s="88"/>
      <c r="T34" s="88"/>
      <c r="U34" s="88"/>
      <c r="V34" s="88"/>
      <c r="W34" s="88"/>
      <c r="X34" s="88"/>
      <c r="Y34" s="88"/>
      <c r="Z34" s="88"/>
      <c r="AA34" s="99"/>
      <c r="AB34" s="46"/>
      <c r="AC34" s="6"/>
      <c r="AD34" s="63"/>
      <c r="AE34" s="80"/>
      <c r="AF34" s="44"/>
      <c r="AG34" s="80"/>
      <c r="AH34" s="80"/>
      <c r="AI34" s="80"/>
      <c r="AJ34" s="80"/>
      <c r="AK34" s="80"/>
    </row>
    <row r="35" spans="1:37" s="45" customFormat="1" ht="15" customHeight="1">
      <c r="A35" s="38"/>
      <c r="B35" s="40"/>
      <c r="C35" s="272" t="s">
        <v>39</v>
      </c>
      <c r="D35" s="272"/>
      <c r="E35" s="76"/>
      <c r="F35" s="76"/>
      <c r="G35" s="76"/>
      <c r="H35" s="76"/>
      <c r="I35" s="85"/>
      <c r="J35" s="76"/>
      <c r="K35" s="77"/>
      <c r="L35" s="76"/>
      <c r="M35" s="78"/>
      <c r="N35" s="76"/>
      <c r="O35" s="88"/>
      <c r="P35" s="88"/>
      <c r="Q35" s="88"/>
      <c r="R35" s="88"/>
      <c r="S35" s="88"/>
      <c r="T35" s="88"/>
      <c r="U35" s="88"/>
      <c r="V35" s="88"/>
      <c r="W35" s="88"/>
      <c r="X35" s="88"/>
      <c r="Y35" s="88"/>
      <c r="Z35" s="88"/>
      <c r="AA35" s="99" t="str">
        <f>IF(K35&gt;0,K35*M35,"")</f>
        <v/>
      </c>
      <c r="AB35" s="46"/>
      <c r="AC35" s="6"/>
      <c r="AD35" s="63"/>
      <c r="AE35" s="80"/>
      <c r="AF35" s="44"/>
      <c r="AG35" s="80"/>
      <c r="AH35" s="80"/>
      <c r="AI35" s="80"/>
      <c r="AJ35" s="80"/>
      <c r="AK35" s="80"/>
    </row>
    <row r="36" spans="1:37" s="45" customFormat="1" ht="15" customHeight="1">
      <c r="A36" s="38"/>
      <c r="B36" s="40"/>
      <c r="C36" s="101" t="s">
        <v>40</v>
      </c>
      <c r="D36" s="81" t="s">
        <v>33</v>
      </c>
      <c r="E36" s="105"/>
      <c r="F36" s="106"/>
      <c r="G36" s="106"/>
      <c r="H36" s="84">
        <f>+G36*F36*E36</f>
        <v>0</v>
      </c>
      <c r="I36" s="85"/>
      <c r="J36" s="76"/>
      <c r="K36" s="86">
        <f>ROUND(E36/4,4)</f>
        <v>0</v>
      </c>
      <c r="L36" s="76"/>
      <c r="M36" s="87">
        <v>0</v>
      </c>
      <c r="N36" s="76"/>
      <c r="O36" s="88">
        <v>0</v>
      </c>
      <c r="P36" s="88">
        <f>ROUND(O36*$K36,0)</f>
        <v>0</v>
      </c>
      <c r="Q36" s="88">
        <f>ROUND($M$36/26*Q20,0)</f>
        <v>0</v>
      </c>
      <c r="R36" s="88">
        <f>ROUND(Q36*$K36,0)</f>
        <v>0</v>
      </c>
      <c r="S36" s="88">
        <f>ROUND($M$36/26*S20,0)</f>
        <v>0</v>
      </c>
      <c r="T36" s="88">
        <f>ROUND(S36*$K36,0)</f>
        <v>0</v>
      </c>
      <c r="U36" s="88">
        <f>ROUND($M$36/26*U20,0)</f>
        <v>0</v>
      </c>
      <c r="V36" s="88">
        <f>ROUND(U36*$K36,0)</f>
        <v>0</v>
      </c>
      <c r="W36" s="88">
        <f>ROUND($M$36/26*W20,0)</f>
        <v>0</v>
      </c>
      <c r="X36" s="88">
        <f>ROUND(W36*$K36,0)</f>
        <v>0</v>
      </c>
      <c r="Y36" s="88"/>
      <c r="Z36" s="88"/>
      <c r="AA36" s="89">
        <f>ROUND(Z36+X36+V36+T36+R36,0)+P36</f>
        <v>0</v>
      </c>
      <c r="AB36" s="46"/>
      <c r="AC36" s="6"/>
      <c r="AD36" s="63"/>
      <c r="AE36" s="80"/>
      <c r="AF36" s="44"/>
      <c r="AG36" s="80"/>
      <c r="AH36" s="80"/>
      <c r="AI36" s="80"/>
      <c r="AJ36" s="80"/>
      <c r="AK36" s="80"/>
    </row>
    <row r="37" spans="1:37" s="45" customFormat="1" ht="15" customHeight="1">
      <c r="A37" s="38"/>
      <c r="B37" s="40"/>
      <c r="C37" s="229" t="s">
        <v>67</v>
      </c>
      <c r="D37" s="229" t="s">
        <v>63</v>
      </c>
      <c r="E37" s="229"/>
      <c r="F37" s="229"/>
      <c r="G37" s="229"/>
      <c r="H37" s="229"/>
      <c r="I37" s="232"/>
      <c r="J37" s="223"/>
      <c r="K37" s="233"/>
      <c r="L37" s="223"/>
      <c r="M37" s="234"/>
      <c r="N37" s="223"/>
      <c r="O37" s="226"/>
      <c r="P37" s="226"/>
      <c r="Q37" s="226"/>
      <c r="R37" s="226"/>
      <c r="S37" s="226"/>
      <c r="T37" s="226"/>
      <c r="U37" s="226"/>
      <c r="V37" s="226"/>
      <c r="W37" s="226"/>
      <c r="X37" s="226"/>
      <c r="Y37" s="226"/>
      <c r="Z37" s="226"/>
      <c r="AA37" s="235" t="str">
        <f>IF(K37&gt;0,K37*M37,"")</f>
        <v/>
      </c>
      <c r="AB37" s="46"/>
      <c r="AC37" s="6"/>
      <c r="AD37" s="63"/>
      <c r="AE37" s="80"/>
      <c r="AF37" s="44"/>
      <c r="AG37" s="80"/>
      <c r="AH37" s="80"/>
      <c r="AI37" s="80"/>
      <c r="AJ37" s="80"/>
      <c r="AK37" s="80"/>
    </row>
    <row r="38" spans="1:37" s="45" customFormat="1" ht="15" customHeight="1">
      <c r="A38" s="38"/>
      <c r="B38" s="40"/>
      <c r="C38" s="90" t="s">
        <v>37</v>
      </c>
      <c r="D38" s="90"/>
      <c r="E38" s="90"/>
      <c r="F38" s="90"/>
      <c r="G38" s="90"/>
      <c r="H38" s="94">
        <f>SUM(H34:H37)</f>
        <v>0</v>
      </c>
      <c r="I38" s="85"/>
      <c r="J38" s="90"/>
      <c r="K38" s="102"/>
      <c r="L38" s="90"/>
      <c r="M38" s="103">
        <f>+F38*4*G38</f>
        <v>0</v>
      </c>
      <c r="N38" s="90"/>
      <c r="O38" s="97">
        <f t="shared" ref="O38:X38" si="5">SUM(O36:O37)</f>
        <v>0</v>
      </c>
      <c r="P38" s="97">
        <f t="shared" si="5"/>
        <v>0</v>
      </c>
      <c r="Q38" s="97">
        <f t="shared" si="5"/>
        <v>0</v>
      </c>
      <c r="R38" s="97">
        <f t="shared" si="5"/>
        <v>0</v>
      </c>
      <c r="S38" s="97">
        <f t="shared" si="5"/>
        <v>0</v>
      </c>
      <c r="T38" s="97">
        <f t="shared" si="5"/>
        <v>0</v>
      </c>
      <c r="U38" s="97">
        <f t="shared" si="5"/>
        <v>0</v>
      </c>
      <c r="V38" s="97">
        <f t="shared" si="5"/>
        <v>0</v>
      </c>
      <c r="W38" s="97">
        <f t="shared" si="5"/>
        <v>0</v>
      </c>
      <c r="X38" s="97">
        <f t="shared" si="5"/>
        <v>0</v>
      </c>
      <c r="Y38" s="97"/>
      <c r="Z38" s="97"/>
      <c r="AA38" s="98">
        <f>SUM(AA36:AA37)</f>
        <v>0</v>
      </c>
      <c r="AB38" s="46"/>
      <c r="AC38" s="6">
        <f>+AA38-H38</f>
        <v>0</v>
      </c>
      <c r="AD38" s="63"/>
      <c r="AE38" s="80"/>
      <c r="AF38" s="44"/>
      <c r="AG38" s="80"/>
      <c r="AH38" s="80"/>
      <c r="AI38" s="80"/>
      <c r="AJ38" s="80"/>
      <c r="AK38" s="80"/>
    </row>
    <row r="39" spans="1:37" s="45" customFormat="1" ht="9" customHeight="1">
      <c r="A39" s="38"/>
      <c r="B39" s="40"/>
      <c r="C39" s="40" t="s">
        <v>14</v>
      </c>
      <c r="D39" s="40"/>
      <c r="E39" s="40"/>
      <c r="F39" s="40"/>
      <c r="G39" s="40"/>
      <c r="H39" s="40"/>
      <c r="I39" s="40" t="s">
        <v>14</v>
      </c>
      <c r="J39" s="76"/>
      <c r="K39" s="40"/>
      <c r="L39" s="76"/>
      <c r="M39" s="40" t="s">
        <v>14</v>
      </c>
      <c r="N39" s="76"/>
      <c r="O39" s="88"/>
      <c r="P39" s="88"/>
      <c r="Q39" s="88"/>
      <c r="R39" s="88"/>
      <c r="S39" s="88"/>
      <c r="T39" s="88"/>
      <c r="U39" s="88"/>
      <c r="V39" s="88"/>
      <c r="W39" s="88"/>
      <c r="X39" s="88"/>
      <c r="Y39" s="88"/>
      <c r="Z39" s="88"/>
      <c r="AA39" s="107" t="s">
        <v>14</v>
      </c>
      <c r="AB39" s="46"/>
      <c r="AC39" s="6"/>
      <c r="AD39" s="7"/>
      <c r="AE39" s="80"/>
      <c r="AF39" s="80"/>
      <c r="AG39" s="80"/>
      <c r="AH39" s="80"/>
      <c r="AI39" s="80"/>
      <c r="AJ39" s="43"/>
      <c r="AK39" s="43"/>
    </row>
    <row r="40" spans="1:37" s="45" customFormat="1" ht="15" customHeight="1">
      <c r="A40" s="38"/>
      <c r="B40" s="40"/>
      <c r="C40" s="100" t="s">
        <v>41</v>
      </c>
      <c r="D40" s="100"/>
      <c r="E40" s="100"/>
      <c r="F40" s="40"/>
      <c r="G40" s="40"/>
      <c r="H40" s="40"/>
      <c r="I40" s="85"/>
      <c r="J40" s="76"/>
      <c r="K40" s="77"/>
      <c r="L40" s="76"/>
      <c r="M40" s="108"/>
      <c r="N40" s="76"/>
      <c r="O40" s="88"/>
      <c r="P40" s="88"/>
      <c r="Q40" s="88"/>
      <c r="R40" s="88"/>
      <c r="S40" s="88"/>
      <c r="T40" s="88"/>
      <c r="U40" s="88"/>
      <c r="V40" s="88"/>
      <c r="W40" s="88"/>
      <c r="X40" s="88"/>
      <c r="Y40" s="88"/>
      <c r="Z40" s="88"/>
      <c r="AA40" s="99" t="str">
        <f>IF(K40&gt;0,K40*M40,"")</f>
        <v/>
      </c>
      <c r="AB40" s="46"/>
      <c r="AC40" s="6"/>
      <c r="AD40" s="7"/>
      <c r="AE40" s="43"/>
      <c r="AF40" s="43"/>
      <c r="AG40" s="43"/>
      <c r="AH40" s="43"/>
      <c r="AI40" s="43"/>
      <c r="AJ40" s="43"/>
      <c r="AK40" s="43"/>
    </row>
    <row r="41" spans="1:37" s="45" customFormat="1" ht="15" customHeight="1">
      <c r="A41" s="38"/>
      <c r="B41" s="40"/>
      <c r="C41" s="260" t="s">
        <v>42</v>
      </c>
      <c r="D41" s="260"/>
      <c r="E41" s="105"/>
      <c r="F41" s="91"/>
      <c r="G41" s="91"/>
      <c r="H41" s="84">
        <f>+G41*F41*E41</f>
        <v>0</v>
      </c>
      <c r="I41" s="85"/>
      <c r="J41" s="76"/>
      <c r="K41" s="86">
        <f>ROUND(E41/4,4)</f>
        <v>0</v>
      </c>
      <c r="L41" s="76"/>
      <c r="M41" s="87">
        <f>+F41*4*G41</f>
        <v>0</v>
      </c>
      <c r="N41" s="76"/>
      <c r="O41" s="88">
        <f>ROUND($M$41/26*O20,0)</f>
        <v>0</v>
      </c>
      <c r="P41" s="88">
        <f>ROUND(O41*$K41,0)</f>
        <v>0</v>
      </c>
      <c r="Q41" s="88">
        <f>ROUND($M$41/26*Q20,0)</f>
        <v>0</v>
      </c>
      <c r="R41" s="88">
        <f>ROUND(Q41*$K41,0)</f>
        <v>0</v>
      </c>
      <c r="S41" s="88">
        <f>ROUND($M$41/26*S20,0)</f>
        <v>0</v>
      </c>
      <c r="T41" s="88">
        <f>ROUND(S41*$K41,0)</f>
        <v>0</v>
      </c>
      <c r="U41" s="88">
        <f>ROUND($M$41/26*U20,0)</f>
        <v>0</v>
      </c>
      <c r="V41" s="88">
        <f>ROUND(U41*$K41,0)</f>
        <v>0</v>
      </c>
      <c r="W41" s="88">
        <f>ROUND($M$41/26*W20,0)</f>
        <v>0</v>
      </c>
      <c r="X41" s="88">
        <f>ROUND(W41*$K41,0)</f>
        <v>0</v>
      </c>
      <c r="Y41" s="88"/>
      <c r="Z41" s="88"/>
      <c r="AA41" s="89">
        <f>ROUND(Z41+X41+V41+T41+R41,0)+P41</f>
        <v>0</v>
      </c>
      <c r="AB41" s="46"/>
      <c r="AC41" s="6"/>
      <c r="AD41" s="7"/>
      <c r="AE41" s="43"/>
      <c r="AF41" s="43"/>
      <c r="AG41" s="43"/>
      <c r="AH41" s="43"/>
      <c r="AI41" s="43"/>
      <c r="AJ41" s="43"/>
      <c r="AK41" s="43"/>
    </row>
    <row r="42" spans="1:37" s="45" customFormat="1" ht="15" customHeight="1">
      <c r="A42" s="38"/>
      <c r="B42" s="40"/>
      <c r="C42" s="229" t="s">
        <v>70</v>
      </c>
      <c r="D42" s="229" t="s">
        <v>63</v>
      </c>
      <c r="E42" s="229"/>
      <c r="F42" s="229"/>
      <c r="G42" s="229"/>
      <c r="H42" s="229"/>
      <c r="I42" s="232"/>
      <c r="J42" s="223"/>
      <c r="K42" s="233"/>
      <c r="L42" s="223"/>
      <c r="M42" s="234"/>
      <c r="N42" s="223"/>
      <c r="O42" s="226"/>
      <c r="P42" s="226"/>
      <c r="Q42" s="226"/>
      <c r="R42" s="226"/>
      <c r="S42" s="226"/>
      <c r="T42" s="226"/>
      <c r="U42" s="226"/>
      <c r="V42" s="226"/>
      <c r="W42" s="226"/>
      <c r="X42" s="226"/>
      <c r="Y42" s="226"/>
      <c r="Z42" s="226"/>
      <c r="AA42" s="235" t="str">
        <f>IF(K42&gt;0,K42*M42,"")</f>
        <v/>
      </c>
      <c r="AB42" s="46"/>
      <c r="AC42" s="6"/>
      <c r="AD42" s="7"/>
      <c r="AE42" s="43"/>
      <c r="AF42" s="43"/>
      <c r="AG42" s="43"/>
      <c r="AH42" s="43"/>
      <c r="AI42" s="43"/>
      <c r="AJ42" s="43"/>
      <c r="AK42" s="43"/>
    </row>
    <row r="43" spans="1:37" s="45" customFormat="1" ht="15" customHeight="1">
      <c r="A43" s="38"/>
      <c r="B43" s="40"/>
      <c r="C43" s="90" t="s">
        <v>37</v>
      </c>
      <c r="D43" s="90"/>
      <c r="E43" s="90"/>
      <c r="F43" s="90">
        <f>SUM(F39:F42)</f>
        <v>0</v>
      </c>
      <c r="G43" s="90">
        <f>+G41</f>
        <v>0</v>
      </c>
      <c r="H43" s="94">
        <f>SUM(H39:H42)</f>
        <v>0</v>
      </c>
      <c r="I43" s="85"/>
      <c r="J43" s="90"/>
      <c r="K43" s="102"/>
      <c r="L43" s="90"/>
      <c r="M43" s="103">
        <f>+F43*4*G43</f>
        <v>0</v>
      </c>
      <c r="N43" s="90"/>
      <c r="O43" s="97">
        <f t="shared" ref="O43:X43" si="6">SUM(O41:O42)</f>
        <v>0</v>
      </c>
      <c r="P43" s="97">
        <f t="shared" si="6"/>
        <v>0</v>
      </c>
      <c r="Q43" s="97">
        <f t="shared" si="6"/>
        <v>0</v>
      </c>
      <c r="R43" s="97">
        <f t="shared" si="6"/>
        <v>0</v>
      </c>
      <c r="S43" s="97">
        <f t="shared" si="6"/>
        <v>0</v>
      </c>
      <c r="T43" s="97">
        <f t="shared" si="6"/>
        <v>0</v>
      </c>
      <c r="U43" s="97">
        <f t="shared" si="6"/>
        <v>0</v>
      </c>
      <c r="V43" s="97">
        <f t="shared" si="6"/>
        <v>0</v>
      </c>
      <c r="W43" s="97">
        <f t="shared" si="6"/>
        <v>0</v>
      </c>
      <c r="X43" s="97">
        <f t="shared" si="6"/>
        <v>0</v>
      </c>
      <c r="Y43" s="97"/>
      <c r="Z43" s="97"/>
      <c r="AA43" s="98">
        <f>SUM(AA41:AA42)</f>
        <v>0</v>
      </c>
      <c r="AB43" s="46"/>
      <c r="AC43" s="6">
        <f>+AA43-H43</f>
        <v>0</v>
      </c>
      <c r="AD43" s="7"/>
      <c r="AE43" s="43"/>
      <c r="AF43" s="43"/>
      <c r="AG43" s="43"/>
      <c r="AH43" s="43"/>
      <c r="AI43" s="43"/>
      <c r="AJ43" s="43"/>
      <c r="AK43" s="43"/>
    </row>
    <row r="44" spans="1:37" s="45" customFormat="1" ht="15" customHeight="1">
      <c r="A44" s="38"/>
      <c r="B44" s="40"/>
      <c r="C44" s="39" t="s">
        <v>43</v>
      </c>
      <c r="D44" s="109"/>
      <c r="E44" s="40"/>
      <c r="F44" s="40"/>
      <c r="G44" s="40"/>
      <c r="H44" s="40"/>
      <c r="I44" s="85"/>
      <c r="J44" s="76"/>
      <c r="K44" s="77"/>
      <c r="L44" s="76"/>
      <c r="M44" s="108"/>
      <c r="N44" s="76"/>
      <c r="O44" s="88"/>
      <c r="P44" s="88"/>
      <c r="Q44" s="88"/>
      <c r="R44" s="88"/>
      <c r="S44" s="88"/>
      <c r="T44" s="88"/>
      <c r="U44" s="88"/>
      <c r="V44" s="88"/>
      <c r="W44" s="88"/>
      <c r="X44" s="88"/>
      <c r="Y44" s="88"/>
      <c r="Z44" s="88"/>
      <c r="AA44" s="99"/>
      <c r="AB44" s="46"/>
      <c r="AC44" s="6"/>
      <c r="AD44" s="7"/>
      <c r="AE44" s="43"/>
      <c r="AF44" s="43"/>
      <c r="AG44" s="43"/>
      <c r="AH44" s="43"/>
      <c r="AI44" s="43"/>
      <c r="AJ44" s="43"/>
      <c r="AK44" s="43"/>
    </row>
    <row r="45" spans="1:37" s="45" customFormat="1" ht="15" customHeight="1">
      <c r="A45" s="38"/>
      <c r="B45" s="40"/>
      <c r="C45" s="101"/>
      <c r="D45" s="81"/>
      <c r="E45" s="110"/>
      <c r="F45" s="106"/>
      <c r="G45" s="106"/>
      <c r="H45" s="84"/>
      <c r="I45" s="85"/>
      <c r="J45" s="76"/>
      <c r="K45" s="86"/>
      <c r="L45" s="76"/>
      <c r="M45" s="87"/>
      <c r="N45" s="76"/>
      <c r="O45" s="88"/>
      <c r="P45" s="88"/>
      <c r="Q45" s="88"/>
      <c r="R45" s="88"/>
      <c r="S45" s="88"/>
      <c r="T45" s="88"/>
      <c r="U45" s="88"/>
      <c r="V45" s="88"/>
      <c r="W45" s="88"/>
      <c r="X45" s="88"/>
      <c r="Y45" s="88"/>
      <c r="Z45" s="88"/>
      <c r="AA45" s="89"/>
      <c r="AB45" s="46"/>
      <c r="AC45" s="6"/>
      <c r="AD45" s="7"/>
      <c r="AE45" s="80"/>
      <c r="AF45" s="80"/>
      <c r="AG45" s="80"/>
      <c r="AH45" s="80"/>
      <c r="AI45" s="80"/>
      <c r="AJ45" s="43"/>
      <c r="AK45" s="43"/>
    </row>
    <row r="46" spans="1:37" s="45" customFormat="1" ht="15" customHeight="1" thickBot="1">
      <c r="A46" s="48"/>
      <c r="B46" s="111"/>
      <c r="C46" s="112" t="s">
        <v>37</v>
      </c>
      <c r="D46" s="112"/>
      <c r="E46" s="112"/>
      <c r="F46" s="112">
        <f>SUM(F44:F45)</f>
        <v>0</v>
      </c>
      <c r="G46" s="112">
        <f>+G45</f>
        <v>0</v>
      </c>
      <c r="H46" s="113">
        <f>SUM(H44:H45)</f>
        <v>0</v>
      </c>
      <c r="I46" s="114"/>
      <c r="J46" s="112"/>
      <c r="K46" s="115"/>
      <c r="L46" s="112"/>
      <c r="M46" s="116">
        <f>+F46*G46</f>
        <v>0</v>
      </c>
      <c r="N46" s="112"/>
      <c r="O46" s="116">
        <f>SUM(O45)</f>
        <v>0</v>
      </c>
      <c r="P46" s="116"/>
      <c r="Q46" s="116">
        <f>ROUND(+Q$20*2*$F46,0)</f>
        <v>0</v>
      </c>
      <c r="R46" s="116"/>
      <c r="S46" s="116">
        <f>ROUND(+S$20*2*$F46,0)</f>
        <v>0</v>
      </c>
      <c r="T46" s="116"/>
      <c r="U46" s="116">
        <f>ROUND(+U$20*2*$F46,0)</f>
        <v>0</v>
      </c>
      <c r="V46" s="116"/>
      <c r="W46" s="116">
        <f>ROUND(+W$20*2*$F46,0)</f>
        <v>0</v>
      </c>
      <c r="X46" s="116"/>
      <c r="Y46" s="116"/>
      <c r="Z46" s="116"/>
      <c r="AA46" s="117">
        <f>SUM(AA45)</f>
        <v>0</v>
      </c>
      <c r="AB46" s="46"/>
      <c r="AC46" s="6">
        <f>+AA46-H46</f>
        <v>0</v>
      </c>
      <c r="AD46" s="7"/>
      <c r="AE46" s="80"/>
      <c r="AF46" s="80"/>
      <c r="AG46" s="80"/>
      <c r="AH46" s="80"/>
      <c r="AI46" s="80"/>
      <c r="AJ46" s="43"/>
      <c r="AK46" s="43"/>
    </row>
    <row r="47" spans="1:37" s="45" customFormat="1" ht="15" customHeight="1" thickBot="1">
      <c r="A47" s="118"/>
      <c r="B47" s="118"/>
      <c r="C47" s="118"/>
      <c r="D47" s="118"/>
      <c r="E47" s="118"/>
      <c r="F47" s="118"/>
      <c r="G47" s="118"/>
      <c r="H47" s="118"/>
      <c r="I47" s="119"/>
      <c r="J47" s="120"/>
      <c r="K47" s="121"/>
      <c r="L47" s="120"/>
      <c r="M47" s="122"/>
      <c r="N47" s="120"/>
      <c r="O47" s="123"/>
      <c r="P47" s="123"/>
      <c r="Q47" s="123"/>
      <c r="R47" s="123"/>
      <c r="S47" s="123"/>
      <c r="T47" s="123"/>
      <c r="U47" s="124"/>
      <c r="V47" s="124"/>
      <c r="W47" s="124"/>
      <c r="X47" s="124"/>
      <c r="Y47" s="122"/>
      <c r="Z47" s="122"/>
      <c r="AA47" s="122"/>
      <c r="AB47" s="46"/>
      <c r="AC47" s="6"/>
      <c r="AD47" s="7"/>
      <c r="AE47" s="80"/>
      <c r="AF47" s="80"/>
      <c r="AG47" s="80"/>
      <c r="AH47" s="80"/>
      <c r="AI47" s="80"/>
      <c r="AJ47" s="43"/>
      <c r="AK47" s="43"/>
    </row>
    <row r="48" spans="1:37" s="45" customFormat="1" ht="36" customHeight="1" thickTop="1" thickBot="1">
      <c r="A48" s="125" t="s">
        <v>44</v>
      </c>
      <c r="B48" s="126"/>
      <c r="C48" s="126"/>
      <c r="D48" s="126"/>
      <c r="E48" s="273">
        <f>+J4</f>
        <v>0</v>
      </c>
      <c r="F48" s="273"/>
      <c r="G48" s="273"/>
      <c r="H48" s="273"/>
      <c r="I48" s="127"/>
      <c r="J48" s="128"/>
      <c r="K48" s="129"/>
      <c r="L48" s="128"/>
      <c r="M48" s="51" t="s">
        <v>26</v>
      </c>
      <c r="N48" s="51"/>
      <c r="O48" s="66" t="str">
        <f t="shared" ref="O48:V48" si="7">+O19</f>
        <v>1/1/-3/31/16</v>
      </c>
      <c r="P48" s="66" t="str">
        <f t="shared" si="7"/>
        <v>$</v>
      </c>
      <c r="Q48" s="66" t="str">
        <f t="shared" si="7"/>
        <v>4/1-6/30/16</v>
      </c>
      <c r="R48" s="66" t="str">
        <f t="shared" si="7"/>
        <v>$</v>
      </c>
      <c r="S48" s="66" t="str">
        <f t="shared" si="7"/>
        <v>7/1-9/30/16</v>
      </c>
      <c r="T48" s="66" t="str">
        <f t="shared" si="7"/>
        <v>$</v>
      </c>
      <c r="U48" s="66" t="str">
        <f t="shared" si="7"/>
        <v>10/1-12/31/16</v>
      </c>
      <c r="V48" s="66" t="str">
        <f t="shared" si="7"/>
        <v>$</v>
      </c>
      <c r="W48" s="66"/>
      <c r="X48" s="66"/>
      <c r="Y48" s="66"/>
      <c r="Z48" s="66"/>
      <c r="AA48" s="130" t="s">
        <v>45</v>
      </c>
      <c r="AB48" s="46"/>
      <c r="AC48" s="6"/>
      <c r="AD48" s="7"/>
      <c r="AE48" s="80"/>
      <c r="AF48" s="80"/>
      <c r="AG48" s="80"/>
      <c r="AH48" s="80"/>
      <c r="AI48" s="80"/>
      <c r="AJ48" s="43"/>
      <c r="AK48" s="43"/>
    </row>
    <row r="49" spans="1:37" s="45" customFormat="1" ht="15" customHeight="1">
      <c r="A49" s="131"/>
      <c r="B49" s="40"/>
      <c r="C49" s="40"/>
      <c r="D49" s="40"/>
      <c r="E49" s="40"/>
      <c r="F49" s="40"/>
      <c r="G49" s="40"/>
      <c r="H49" s="40"/>
      <c r="I49" s="132"/>
      <c r="J49" s="76"/>
      <c r="K49" s="77"/>
      <c r="L49" s="76"/>
      <c r="M49" s="108"/>
      <c r="N49" s="76"/>
      <c r="O49" s="88"/>
      <c r="P49" s="88"/>
      <c r="Q49" s="88"/>
      <c r="R49" s="88"/>
      <c r="S49" s="88"/>
      <c r="T49" s="88"/>
      <c r="U49" s="88"/>
      <c r="V49" s="88"/>
      <c r="W49" s="88"/>
      <c r="X49" s="88"/>
      <c r="Y49" s="88"/>
      <c r="Z49" s="88"/>
      <c r="AA49" s="133"/>
      <c r="AB49" s="46"/>
      <c r="AC49" s="6"/>
      <c r="AD49" s="7"/>
      <c r="AE49" s="80"/>
      <c r="AF49" s="80"/>
      <c r="AG49" s="80"/>
      <c r="AH49" s="80"/>
      <c r="AI49" s="80"/>
      <c r="AJ49" s="43"/>
      <c r="AK49" s="43"/>
    </row>
    <row r="50" spans="1:37" s="45" customFormat="1" ht="15" customHeight="1">
      <c r="A50" s="274" t="s">
        <v>46</v>
      </c>
      <c r="B50" s="272"/>
      <c r="C50" s="272"/>
      <c r="D50" s="70"/>
      <c r="E50" s="40"/>
      <c r="F50" s="40"/>
      <c r="G50" s="40"/>
      <c r="H50" s="40"/>
      <c r="I50" s="132"/>
      <c r="J50" s="76"/>
      <c r="K50" s="77"/>
      <c r="L50" s="76"/>
      <c r="M50" s="108"/>
      <c r="N50" s="76"/>
      <c r="O50" s="88"/>
      <c r="P50" s="88"/>
      <c r="Q50" s="88"/>
      <c r="R50" s="88"/>
      <c r="S50" s="88"/>
      <c r="T50" s="88"/>
      <c r="U50" s="88"/>
      <c r="V50" s="88"/>
      <c r="W50" s="88"/>
      <c r="X50" s="88"/>
      <c r="Y50" s="88"/>
      <c r="Z50" s="88"/>
      <c r="AA50" s="133"/>
      <c r="AB50" s="46"/>
      <c r="AC50" s="6"/>
      <c r="AD50" s="7"/>
      <c r="AE50" s="80"/>
      <c r="AF50" s="80"/>
      <c r="AG50" s="80"/>
      <c r="AH50" s="80"/>
      <c r="AI50" s="80"/>
      <c r="AJ50" s="43"/>
      <c r="AK50" s="43"/>
    </row>
    <row r="51" spans="1:37" s="45" customFormat="1" ht="15" customHeight="1">
      <c r="A51" s="131"/>
      <c r="B51" s="134" t="s">
        <v>2</v>
      </c>
      <c r="C51" s="40"/>
      <c r="D51" s="40" t="s">
        <v>47</v>
      </c>
      <c r="E51" s="135">
        <v>0</v>
      </c>
      <c r="F51" s="136"/>
      <c r="G51" s="136"/>
      <c r="H51" s="84">
        <v>0</v>
      </c>
      <c r="I51" s="85"/>
      <c r="J51" s="90"/>
      <c r="K51" s="102">
        <v>192.14</v>
      </c>
      <c r="L51" s="90"/>
      <c r="M51" s="103">
        <v>0</v>
      </c>
      <c r="N51" s="90"/>
      <c r="O51" s="97"/>
      <c r="P51" s="97">
        <f>ROUND(O51*$K51,0)</f>
        <v>0</v>
      </c>
      <c r="Q51" s="97">
        <v>0</v>
      </c>
      <c r="R51" s="97">
        <f>ROUND(Q51*$K51,0)</f>
        <v>0</v>
      </c>
      <c r="S51" s="97">
        <v>0</v>
      </c>
      <c r="T51" s="97">
        <v>0</v>
      </c>
      <c r="U51" s="137">
        <v>0</v>
      </c>
      <c r="V51" s="97">
        <f>ROUND(U51*$K51,0)</f>
        <v>0</v>
      </c>
      <c r="W51" s="137"/>
      <c r="X51" s="97">
        <f>ROUND(W51*$K51,0)</f>
        <v>0</v>
      </c>
      <c r="Y51" s="137"/>
      <c r="Z51" s="97"/>
      <c r="AA51" s="138">
        <f>ROUND(Z51+X51+V51+T51+R51,0)+P51</f>
        <v>0</v>
      </c>
      <c r="AB51" s="137" t="s">
        <v>48</v>
      </c>
      <c r="AC51" s="6">
        <f>+AA51-H51</f>
        <v>0</v>
      </c>
      <c r="AD51" s="7"/>
      <c r="AE51" s="80"/>
      <c r="AF51" s="80"/>
      <c r="AG51" s="80"/>
      <c r="AH51" s="80"/>
      <c r="AI51" s="80"/>
      <c r="AJ51" s="43"/>
      <c r="AK51" s="43"/>
    </row>
    <row r="52" spans="1:37" s="45" customFormat="1" ht="15" customHeight="1">
      <c r="A52" s="131"/>
      <c r="B52" s="134"/>
      <c r="C52" s="40"/>
      <c r="D52" s="40"/>
      <c r="E52" s="135"/>
      <c r="F52" s="136"/>
      <c r="G52" s="136"/>
      <c r="H52" s="84"/>
      <c r="I52" s="85"/>
      <c r="J52" s="90"/>
      <c r="K52" s="102"/>
      <c r="L52" s="90"/>
      <c r="M52" s="103"/>
      <c r="N52" s="90"/>
      <c r="O52" s="97"/>
      <c r="P52" s="97"/>
      <c r="Q52" s="97"/>
      <c r="R52" s="97"/>
      <c r="S52" s="97"/>
      <c r="T52" s="97"/>
      <c r="U52" s="137"/>
      <c r="V52" s="97"/>
      <c r="W52" s="137"/>
      <c r="X52" s="97"/>
      <c r="Y52" s="137"/>
      <c r="Z52" s="97"/>
      <c r="AA52" s="139"/>
      <c r="AB52" s="140"/>
      <c r="AC52" s="6"/>
      <c r="AD52" s="7"/>
      <c r="AE52" s="80"/>
      <c r="AF52" s="80"/>
      <c r="AG52" s="80"/>
      <c r="AH52" s="80"/>
      <c r="AI52" s="80"/>
      <c r="AJ52" s="43"/>
      <c r="AK52" s="43"/>
    </row>
    <row r="53" spans="1:37" s="45" customFormat="1" ht="15" customHeight="1">
      <c r="A53" s="131"/>
      <c r="B53" s="134" t="s">
        <v>49</v>
      </c>
      <c r="C53" s="40"/>
      <c r="D53" s="40" t="s">
        <v>50</v>
      </c>
      <c r="E53" s="40"/>
      <c r="F53" s="40"/>
      <c r="G53" s="40"/>
      <c r="H53" s="40"/>
      <c r="I53" s="132"/>
      <c r="J53" s="76"/>
      <c r="K53" s="77"/>
      <c r="L53" s="76"/>
      <c r="M53" s="108"/>
      <c r="N53" s="76"/>
      <c r="O53" s="88"/>
      <c r="P53" s="97"/>
      <c r="Q53" s="88"/>
      <c r="R53" s="97"/>
      <c r="S53" s="88"/>
      <c r="T53" s="97"/>
      <c r="U53" s="88"/>
      <c r="V53" s="97"/>
      <c r="W53" s="88"/>
      <c r="X53" s="97"/>
      <c r="Y53" s="88"/>
      <c r="Z53" s="97"/>
      <c r="AA53" s="133"/>
      <c r="AB53" s="88"/>
      <c r="AC53" s="6"/>
      <c r="AD53" s="7"/>
      <c r="AE53" s="80"/>
      <c r="AF53" s="80"/>
      <c r="AG53" s="80"/>
      <c r="AH53" s="80"/>
      <c r="AI53" s="80"/>
      <c r="AJ53" s="43"/>
      <c r="AK53" s="43"/>
    </row>
    <row r="54" spans="1:37" s="45" customFormat="1" ht="15" customHeight="1" thickBot="1">
      <c r="A54" s="131"/>
      <c r="B54" s="40"/>
      <c r="C54" s="214"/>
      <c r="D54" s="141"/>
      <c r="E54" s="135">
        <v>0</v>
      </c>
      <c r="F54" s="136"/>
      <c r="G54" s="136"/>
      <c r="H54" s="84">
        <v>0</v>
      </c>
      <c r="I54" s="85"/>
      <c r="J54" s="90"/>
      <c r="K54" s="102">
        <v>12.5</v>
      </c>
      <c r="L54" s="90"/>
      <c r="M54" s="103">
        <f>ROUND(H54/K54,0)</f>
        <v>0</v>
      </c>
      <c r="N54" s="90"/>
      <c r="O54" s="97">
        <f>+M54</f>
        <v>0</v>
      </c>
      <c r="P54" s="97">
        <f>ROUND(O54*$K54,0)</f>
        <v>0</v>
      </c>
      <c r="Q54" s="97"/>
      <c r="R54" s="97">
        <f>ROUND(Q54*$K54,0)</f>
        <v>0</v>
      </c>
      <c r="S54" s="97"/>
      <c r="T54" s="97">
        <f>ROUND(S54*$K54,0)</f>
        <v>0</v>
      </c>
      <c r="U54" s="137"/>
      <c r="V54" s="97">
        <f>ROUND(U54*$K54,0)</f>
        <v>0</v>
      </c>
      <c r="W54" s="137"/>
      <c r="X54" s="97">
        <f>ROUND(W54*$K54,0)</f>
        <v>0</v>
      </c>
      <c r="Y54" s="137"/>
      <c r="Z54" s="97"/>
      <c r="AA54" s="138">
        <f>ROUND(Z54+X54+V54+T54+R54,0)+P54</f>
        <v>0</v>
      </c>
      <c r="AB54" s="137" t="s">
        <v>51</v>
      </c>
      <c r="AC54" s="6">
        <f>+AA54-H54</f>
        <v>0</v>
      </c>
      <c r="AD54" s="7"/>
      <c r="AE54" s="80"/>
      <c r="AF54" s="80"/>
      <c r="AG54" s="80"/>
      <c r="AH54" s="80"/>
      <c r="AI54" s="80"/>
      <c r="AJ54" s="43"/>
      <c r="AK54" s="43"/>
    </row>
    <row r="55" spans="1:37" s="45" customFormat="1" ht="15" customHeight="1">
      <c r="A55" s="131"/>
      <c r="B55" s="40"/>
      <c r="C55" s="40"/>
      <c r="D55" s="40"/>
      <c r="E55" s="40"/>
      <c r="F55" s="40"/>
      <c r="G55" s="40"/>
      <c r="H55" s="40"/>
      <c r="I55" s="142"/>
      <c r="J55" s="40"/>
      <c r="K55" s="40"/>
      <c r="L55" s="40"/>
      <c r="M55" s="40"/>
      <c r="N55" s="40"/>
      <c r="O55" s="140"/>
      <c r="P55" s="140"/>
      <c r="Q55" s="140"/>
      <c r="R55" s="140"/>
      <c r="S55" s="140"/>
      <c r="T55" s="140"/>
      <c r="U55" s="140"/>
      <c r="V55" s="140"/>
      <c r="W55" s="140"/>
      <c r="X55" s="140"/>
      <c r="Y55" s="140"/>
      <c r="Z55" s="140"/>
      <c r="AA55" s="133"/>
      <c r="AB55" s="140"/>
      <c r="AC55" s="6">
        <f>+AA55-H55</f>
        <v>0</v>
      </c>
      <c r="AD55" s="7"/>
      <c r="AE55" s="43"/>
      <c r="AF55" s="44"/>
      <c r="AG55" s="43"/>
      <c r="AH55" s="43"/>
      <c r="AI55" s="43"/>
      <c r="AJ55" s="43"/>
      <c r="AK55" s="43"/>
    </row>
    <row r="56" spans="1:37" s="45" customFormat="1" ht="15" customHeight="1">
      <c r="A56" s="131"/>
      <c r="B56" s="143"/>
      <c r="C56" s="40"/>
      <c r="D56" s="40"/>
      <c r="E56" s="135"/>
      <c r="F56" s="136"/>
      <c r="G56" s="136"/>
      <c r="H56" s="84"/>
      <c r="I56" s="85"/>
      <c r="J56" s="90"/>
      <c r="K56" s="102"/>
      <c r="L56" s="90"/>
      <c r="M56" s="103"/>
      <c r="N56" s="90"/>
      <c r="O56" s="97"/>
      <c r="P56" s="97"/>
      <c r="Q56" s="97"/>
      <c r="R56" s="97"/>
      <c r="S56" s="97"/>
      <c r="T56" s="97"/>
      <c r="U56" s="137"/>
      <c r="V56" s="97"/>
      <c r="W56" s="137"/>
      <c r="X56" s="97"/>
      <c r="Y56" s="137"/>
      <c r="Z56" s="97"/>
      <c r="AA56" s="139"/>
      <c r="AB56" s="137"/>
      <c r="AC56" s="6"/>
      <c r="AD56" s="7"/>
      <c r="AE56" s="43"/>
      <c r="AF56" s="44"/>
      <c r="AG56" s="43"/>
      <c r="AH56" s="43"/>
      <c r="AI56" s="43"/>
      <c r="AJ56" s="43"/>
      <c r="AK56" s="43"/>
    </row>
    <row r="57" spans="1:37" s="45" customFormat="1" ht="15" customHeight="1">
      <c r="A57" s="131"/>
      <c r="B57" s="143"/>
      <c r="C57" s="40"/>
      <c r="D57" s="40"/>
      <c r="E57" s="135"/>
      <c r="F57" s="136"/>
      <c r="G57" s="136"/>
      <c r="H57" s="84"/>
      <c r="I57" s="85"/>
      <c r="J57" s="90"/>
      <c r="K57" s="102"/>
      <c r="L57" s="90"/>
      <c r="M57" s="103"/>
      <c r="N57" s="90"/>
      <c r="O57" s="97"/>
      <c r="P57" s="97"/>
      <c r="Q57" s="97"/>
      <c r="R57" s="97"/>
      <c r="S57" s="97"/>
      <c r="T57" s="97"/>
      <c r="U57" s="137"/>
      <c r="V57" s="97"/>
      <c r="W57" s="137"/>
      <c r="X57" s="97"/>
      <c r="Y57" s="137"/>
      <c r="Z57" s="97"/>
      <c r="AA57" s="139"/>
      <c r="AB57" s="137"/>
      <c r="AC57" s="6"/>
      <c r="AD57" s="7"/>
      <c r="AE57" s="43"/>
      <c r="AF57" s="44"/>
      <c r="AG57" s="43"/>
      <c r="AH57" s="43"/>
      <c r="AI57" s="43"/>
      <c r="AJ57" s="43"/>
      <c r="AK57" s="43"/>
    </row>
    <row r="58" spans="1:37" s="45" customFormat="1" ht="15" customHeight="1">
      <c r="A58" s="131"/>
      <c r="B58" s="40"/>
      <c r="C58" s="40" t="s">
        <v>52</v>
      </c>
      <c r="D58" s="40"/>
      <c r="E58" s="135"/>
      <c r="F58" s="136"/>
      <c r="G58" s="136"/>
      <c r="H58" s="144"/>
      <c r="I58" s="92"/>
      <c r="J58" s="145"/>
      <c r="K58" s="102"/>
      <c r="L58" s="145"/>
      <c r="M58" s="103"/>
      <c r="N58" s="145"/>
      <c r="O58" s="146"/>
      <c r="P58" s="146"/>
      <c r="Q58" s="146"/>
      <c r="R58" s="146"/>
      <c r="S58" s="146"/>
      <c r="T58" s="146"/>
      <c r="U58" s="137"/>
      <c r="V58" s="146"/>
      <c r="W58" s="137"/>
      <c r="X58" s="146"/>
      <c r="Y58" s="137"/>
      <c r="Z58" s="146"/>
      <c r="AA58" s="147">
        <f>ROUND(H58,0)</f>
        <v>0</v>
      </c>
      <c r="AB58" s="137" t="s">
        <v>53</v>
      </c>
      <c r="AC58" s="6"/>
      <c r="AD58" s="7"/>
      <c r="AE58" s="43"/>
      <c r="AF58" s="44"/>
      <c r="AG58" s="43"/>
      <c r="AH58" s="43"/>
      <c r="AI58" s="43"/>
      <c r="AJ58" s="43"/>
      <c r="AK58" s="43"/>
    </row>
    <row r="59" spans="1:37" s="45" customFormat="1" ht="15" customHeight="1">
      <c r="A59" s="131"/>
      <c r="B59" s="40"/>
      <c r="C59" s="25" t="s">
        <v>37</v>
      </c>
      <c r="D59" s="25"/>
      <c r="E59" s="148"/>
      <c r="F59" s="25"/>
      <c r="G59" s="25"/>
      <c r="H59" s="84"/>
      <c r="I59" s="85"/>
      <c r="J59" s="90"/>
      <c r="K59" s="102"/>
      <c r="L59" s="90"/>
      <c r="M59" s="103">
        <f>SUM(M51:M58)</f>
        <v>0</v>
      </c>
      <c r="N59" s="90"/>
      <c r="O59" s="103">
        <f t="shared" ref="O59:X59" si="8">SUM(O51:O58)</f>
        <v>0</v>
      </c>
      <c r="P59" s="103">
        <f t="shared" si="8"/>
        <v>0</v>
      </c>
      <c r="Q59" s="103">
        <f t="shared" si="8"/>
        <v>0</v>
      </c>
      <c r="R59" s="103">
        <f t="shared" si="8"/>
        <v>0</v>
      </c>
      <c r="S59" s="103">
        <f t="shared" si="8"/>
        <v>0</v>
      </c>
      <c r="T59" s="103">
        <f t="shared" si="8"/>
        <v>0</v>
      </c>
      <c r="U59" s="103">
        <f t="shared" si="8"/>
        <v>0</v>
      </c>
      <c r="V59" s="103">
        <f t="shared" si="8"/>
        <v>0</v>
      </c>
      <c r="W59" s="103">
        <f t="shared" si="8"/>
        <v>0</v>
      </c>
      <c r="X59" s="103">
        <f t="shared" si="8"/>
        <v>0</v>
      </c>
      <c r="Y59" s="103"/>
      <c r="Z59" s="103"/>
      <c r="AA59" s="139">
        <f>SUM(AA51:AA58)</f>
        <v>0</v>
      </c>
      <c r="AC59" s="6"/>
      <c r="AD59" s="7"/>
      <c r="AE59" s="43"/>
      <c r="AF59" s="44"/>
      <c r="AG59" s="43"/>
      <c r="AH59" s="43"/>
      <c r="AI59" s="43"/>
      <c r="AJ59" s="43"/>
      <c r="AK59" s="43"/>
    </row>
    <row r="60" spans="1:37" ht="7.5" customHeight="1" thickBot="1">
      <c r="A60" s="149"/>
      <c r="B60" s="150"/>
      <c r="C60" s="151"/>
      <c r="D60" s="151"/>
      <c r="E60" s="151"/>
      <c r="F60" s="151"/>
      <c r="G60" s="151"/>
      <c r="H60" s="151"/>
      <c r="I60" s="151"/>
      <c r="J60" s="151"/>
      <c r="K60" s="152"/>
      <c r="L60" s="151"/>
      <c r="M60" s="152"/>
      <c r="N60" s="151"/>
      <c r="O60" s="153"/>
      <c r="P60" s="153"/>
      <c r="Q60" s="153"/>
      <c r="R60" s="153"/>
      <c r="S60" s="153"/>
      <c r="T60" s="153"/>
      <c r="U60" s="153"/>
      <c r="V60" s="153"/>
      <c r="W60" s="153"/>
      <c r="X60" s="153"/>
      <c r="Y60" s="153"/>
      <c r="Z60" s="153"/>
      <c r="AA60" s="154"/>
    </row>
    <row r="61" spans="1:37" ht="30" customHeight="1" thickBot="1">
      <c r="A61" s="155"/>
      <c r="B61" s="156"/>
      <c r="C61" s="55"/>
      <c r="D61" s="55"/>
      <c r="E61" s="55"/>
      <c r="F61" s="55"/>
      <c r="G61" s="55"/>
      <c r="H61" s="55"/>
      <c r="I61" s="55"/>
      <c r="J61" s="55"/>
      <c r="K61" s="55"/>
      <c r="L61" s="55"/>
      <c r="M61" s="156"/>
      <c r="N61" s="55"/>
      <c r="O61" s="157"/>
      <c r="P61" s="157"/>
      <c r="Q61" s="157"/>
      <c r="R61" s="157"/>
      <c r="S61" s="157"/>
      <c r="T61" s="157"/>
      <c r="U61" s="157"/>
      <c r="V61" s="157"/>
      <c r="W61" s="157"/>
      <c r="X61" s="157"/>
      <c r="Y61" s="157"/>
      <c r="Z61" s="157"/>
      <c r="AA61" s="158"/>
    </row>
    <row r="62" spans="1:37" ht="9" customHeight="1">
      <c r="A62" s="159"/>
      <c r="B62" s="160"/>
      <c r="C62" s="161"/>
      <c r="D62" s="161"/>
      <c r="E62" s="161"/>
      <c r="F62" s="161"/>
      <c r="G62" s="161"/>
      <c r="H62" s="161"/>
      <c r="I62" s="162"/>
      <c r="J62" s="162"/>
      <c r="K62" s="162"/>
      <c r="L62" s="162"/>
      <c r="M62" s="163"/>
      <c r="N62" s="162"/>
      <c r="O62" s="164"/>
      <c r="P62" s="164"/>
      <c r="Q62" s="164"/>
      <c r="R62" s="164"/>
      <c r="S62" s="164"/>
      <c r="T62" s="164"/>
      <c r="U62" s="164"/>
      <c r="V62" s="164"/>
      <c r="W62" s="164"/>
      <c r="X62" s="164"/>
      <c r="Y62" s="164"/>
      <c r="Z62" s="164"/>
      <c r="AA62" s="165"/>
    </row>
    <row r="63" spans="1:37" ht="15.75" customHeight="1">
      <c r="A63" s="166"/>
      <c r="B63" s="167" t="s">
        <v>54</v>
      </c>
      <c r="C63" s="168"/>
      <c r="D63" s="168"/>
      <c r="E63" s="168"/>
      <c r="F63" s="168"/>
      <c r="G63" s="168"/>
      <c r="H63" s="168"/>
      <c r="I63" s="169"/>
      <c r="J63" s="169"/>
      <c r="K63" s="169"/>
      <c r="L63" s="169"/>
      <c r="M63" s="156"/>
      <c r="N63" s="169"/>
      <c r="O63" s="170"/>
      <c r="P63" s="170"/>
      <c r="Q63" s="170"/>
      <c r="R63" s="170"/>
      <c r="S63" s="170"/>
      <c r="T63" s="170"/>
      <c r="U63" s="170"/>
      <c r="V63" s="170"/>
      <c r="W63" s="170"/>
      <c r="X63" s="170"/>
      <c r="Y63" s="170"/>
      <c r="Z63" s="170"/>
      <c r="AA63" s="171">
        <f>+AA59+AA46+AA43+AA38+AA33+AA26</f>
        <v>0</v>
      </c>
    </row>
    <row r="64" spans="1:37">
      <c r="A64" s="166"/>
      <c r="B64" s="167" t="s">
        <v>55</v>
      </c>
      <c r="C64" s="168"/>
      <c r="D64" s="168"/>
      <c r="E64" s="168"/>
      <c r="F64" s="168"/>
      <c r="G64" s="168"/>
      <c r="H64" s="168"/>
      <c r="I64" s="169"/>
      <c r="J64" s="169"/>
      <c r="K64" s="169"/>
      <c r="L64" s="169"/>
      <c r="M64" s="172">
        <f>+M59+M46+M43+M38+M33+M26</f>
        <v>0</v>
      </c>
      <c r="N64" s="169"/>
      <c r="O64" s="173">
        <f>+O59+O46+O43+O38+O33+O26</f>
        <v>0</v>
      </c>
      <c r="P64" s="173"/>
      <c r="Q64" s="173">
        <f>+Q59+Q46+Q43+Q38+Q33+Q26</f>
        <v>0</v>
      </c>
      <c r="R64" s="173"/>
      <c r="S64" s="173">
        <f>+S59+S46+S43+S38+S33+S26</f>
        <v>0</v>
      </c>
      <c r="T64" s="173"/>
      <c r="U64" s="173">
        <f>+U59+U46+U43+U38+U33+U26</f>
        <v>0</v>
      </c>
      <c r="V64" s="173"/>
      <c r="W64" s="173">
        <f>+W59+W46+W43+W38+W33+W26</f>
        <v>0</v>
      </c>
      <c r="X64" s="173"/>
      <c r="Y64" s="173"/>
      <c r="Z64" s="173"/>
      <c r="AA64" s="174">
        <f>SUM(O64:Y64)</f>
        <v>0</v>
      </c>
    </row>
    <row r="65" spans="1:30" ht="4.5" customHeight="1">
      <c r="A65" s="166"/>
      <c r="B65" s="167"/>
      <c r="C65" s="168"/>
      <c r="D65" s="168"/>
      <c r="E65" s="168"/>
      <c r="F65" s="168"/>
      <c r="G65" s="168"/>
      <c r="H65" s="168"/>
      <c r="I65" s="169"/>
      <c r="J65" s="169"/>
      <c r="K65" s="169"/>
      <c r="L65" s="169"/>
      <c r="M65" s="156"/>
      <c r="N65" s="169"/>
      <c r="O65" s="170"/>
      <c r="P65" s="170"/>
      <c r="Q65" s="170"/>
      <c r="R65" s="170"/>
      <c r="S65" s="170"/>
      <c r="T65" s="170"/>
      <c r="U65" s="170"/>
      <c r="V65" s="170"/>
      <c r="W65" s="170"/>
      <c r="X65" s="170"/>
      <c r="Y65" s="170"/>
      <c r="Z65" s="170"/>
      <c r="AA65" s="171"/>
    </row>
    <row r="66" spans="1:30">
      <c r="A66" s="166"/>
      <c r="B66" s="167" t="s">
        <v>56</v>
      </c>
      <c r="C66" s="168"/>
      <c r="D66" s="168"/>
      <c r="E66" s="168"/>
      <c r="F66" s="168"/>
      <c r="G66" s="168"/>
      <c r="H66" s="168"/>
      <c r="I66" s="169"/>
      <c r="J66" s="169"/>
      <c r="K66" s="169"/>
      <c r="L66" s="169"/>
      <c r="M66" s="175"/>
      <c r="N66" s="169"/>
      <c r="O66" s="215">
        <v>0</v>
      </c>
      <c r="P66" s="177">
        <f>ROUND(SUM(P20:P64)/2,0)</f>
        <v>0</v>
      </c>
      <c r="Q66" s="215">
        <v>0</v>
      </c>
      <c r="R66" s="177">
        <f>ROUND(SUM(R20:R64)/2,0)</f>
        <v>0</v>
      </c>
      <c r="S66" s="215">
        <v>0</v>
      </c>
      <c r="T66" s="177">
        <f>ROUND(SUM(T20:T64)/2,0)</f>
        <v>0</v>
      </c>
      <c r="U66" s="215">
        <v>0</v>
      </c>
      <c r="V66" s="177">
        <f>ROUND(SUM(V20:V64)/2,0)</f>
        <v>0</v>
      </c>
      <c r="W66" s="176">
        <f>ROUND((W22*$K$22)+(W23*$K$23)+(W24*$K$24)+(W32*$K$32)+(W51*$K$51)+(W54*$K$54)+($K$52*W52)+($K$29*W29)+($K$31*W31)+($K$41*W41)+($K$45*W45),0)</f>
        <v>0</v>
      </c>
      <c r="X66" s="177">
        <f>ROUND(SUM(X20:X64)/2,0)</f>
        <v>0</v>
      </c>
      <c r="Y66" s="177"/>
      <c r="Z66" s="177"/>
      <c r="AA66" s="171">
        <v>0</v>
      </c>
      <c r="AB66" s="1"/>
      <c r="AC66" s="178"/>
      <c r="AD66" s="1"/>
    </row>
    <row r="67" spans="1:30" ht="4.5" customHeight="1" thickBot="1">
      <c r="A67" s="179"/>
      <c r="B67" s="180"/>
      <c r="C67" s="151"/>
      <c r="D67" s="151"/>
      <c r="E67" s="151"/>
      <c r="F67" s="151"/>
      <c r="G67" s="151"/>
      <c r="H67" s="151"/>
      <c r="I67" s="181"/>
      <c r="J67" s="181"/>
      <c r="K67" s="181"/>
      <c r="L67" s="181"/>
      <c r="M67" s="182"/>
      <c r="N67" s="181"/>
      <c r="O67" s="183"/>
      <c r="P67" s="183"/>
      <c r="Q67" s="183"/>
      <c r="R67" s="183"/>
      <c r="S67" s="183"/>
      <c r="T67" s="183"/>
      <c r="U67" s="183"/>
      <c r="V67" s="183"/>
      <c r="W67" s="183"/>
      <c r="X67" s="183"/>
      <c r="Y67" s="181"/>
      <c r="Z67" s="181"/>
      <c r="AA67" s="184"/>
      <c r="AB67" s="1"/>
      <c r="AC67" s="178"/>
      <c r="AD67" s="1"/>
    </row>
    <row r="68" spans="1:30" ht="9.9" customHeight="1">
      <c r="A68" s="166"/>
      <c r="B68" s="167"/>
      <c r="C68" s="168"/>
      <c r="D68" s="168"/>
      <c r="E68" s="168"/>
      <c r="F68" s="168"/>
      <c r="G68" s="168"/>
      <c r="H68" s="168"/>
      <c r="I68" s="169"/>
      <c r="J68" s="169"/>
      <c r="K68" s="169"/>
      <c r="L68" s="169"/>
      <c r="M68" s="156"/>
      <c r="N68" s="169"/>
      <c r="O68" s="170"/>
      <c r="P68" s="170"/>
      <c r="Q68" s="170"/>
      <c r="R68" s="170"/>
      <c r="S68" s="170"/>
      <c r="T68" s="170"/>
      <c r="U68" s="170"/>
      <c r="V68" s="170"/>
      <c r="W68" s="170"/>
      <c r="X68" s="170"/>
      <c r="Y68" s="169"/>
      <c r="Z68" s="169"/>
      <c r="AA68" s="185"/>
      <c r="AB68" s="1"/>
      <c r="AC68" s="178"/>
      <c r="AD68" s="1"/>
    </row>
    <row r="69" spans="1:30" ht="14.1" customHeight="1">
      <c r="A69" s="166"/>
      <c r="B69" s="167"/>
      <c r="C69" s="168"/>
      <c r="D69" s="168"/>
      <c r="E69" s="168"/>
      <c r="F69" s="168"/>
      <c r="G69" s="168"/>
      <c r="H69" s="168"/>
      <c r="I69" s="169"/>
      <c r="J69" s="169"/>
      <c r="K69" s="169"/>
      <c r="L69" s="169"/>
      <c r="M69" s="156"/>
      <c r="N69" s="169"/>
      <c r="O69" s="170"/>
      <c r="P69" s="170"/>
      <c r="Q69" s="170"/>
      <c r="R69" s="170"/>
      <c r="S69" s="170"/>
      <c r="T69" s="170"/>
      <c r="U69" s="170"/>
      <c r="V69" s="170"/>
      <c r="W69" s="170"/>
      <c r="X69" s="170"/>
      <c r="Y69" s="169"/>
      <c r="Z69" s="169"/>
      <c r="AA69" s="185"/>
      <c r="AB69" s="1"/>
      <c r="AC69" s="178"/>
      <c r="AD69" s="1"/>
    </row>
    <row r="70" spans="1:30" ht="14.1" customHeight="1">
      <c r="A70" s="166"/>
      <c r="B70" s="167"/>
      <c r="C70" s="168"/>
      <c r="D70" s="168"/>
      <c r="E70" s="168"/>
      <c r="F70" s="168"/>
      <c r="G70" s="168"/>
      <c r="H70" s="168"/>
      <c r="I70" s="169"/>
      <c r="J70" s="169"/>
      <c r="K70" s="168"/>
      <c r="L70" s="168"/>
      <c r="M70" s="156"/>
      <c r="N70" s="169"/>
      <c r="O70" s="169"/>
      <c r="P70" s="169"/>
      <c r="Q70" s="169"/>
      <c r="R70" s="169"/>
      <c r="S70" s="169"/>
      <c r="T70" s="169"/>
      <c r="U70" s="169"/>
      <c r="V70" s="169"/>
      <c r="W70" s="169"/>
      <c r="X70" s="169"/>
      <c r="Y70" s="169"/>
      <c r="Z70" s="169"/>
      <c r="AA70" s="185"/>
      <c r="AB70" s="1"/>
      <c r="AC70" s="178"/>
      <c r="AD70" s="1"/>
    </row>
    <row r="71" spans="1:30">
      <c r="A71" s="166"/>
      <c r="B71" s="186" t="s">
        <v>57</v>
      </c>
      <c r="C71" s="169"/>
      <c r="D71" s="168"/>
      <c r="E71" s="168"/>
      <c r="F71" s="168"/>
      <c r="G71" s="168"/>
      <c r="H71" s="168"/>
      <c r="I71" s="168"/>
      <c r="J71" s="168"/>
      <c r="K71" s="175"/>
      <c r="L71" s="168"/>
      <c r="M71" s="175"/>
      <c r="N71" s="168"/>
      <c r="O71" s="168"/>
      <c r="P71" s="168"/>
      <c r="Q71" s="168"/>
      <c r="R71" s="168"/>
      <c r="S71" s="168"/>
      <c r="T71" s="168"/>
      <c r="U71" s="168"/>
      <c r="V71" s="168"/>
      <c r="W71" s="168"/>
      <c r="X71" s="168"/>
      <c r="Y71" s="168"/>
      <c r="Z71" s="168"/>
      <c r="AA71" s="187"/>
      <c r="AB71" s="1"/>
      <c r="AC71" s="178"/>
      <c r="AD71" s="1"/>
    </row>
    <row r="72" spans="1:30" ht="6" customHeight="1">
      <c r="A72" s="166"/>
      <c r="B72" s="188"/>
      <c r="C72" s="168"/>
      <c r="D72" s="168"/>
      <c r="E72" s="168"/>
      <c r="F72" s="168"/>
      <c r="G72" s="168"/>
      <c r="H72" s="168"/>
      <c r="I72" s="168"/>
      <c r="J72" s="168"/>
      <c r="K72" s="175"/>
      <c r="L72" s="168"/>
      <c r="M72" s="175"/>
      <c r="N72" s="168"/>
      <c r="O72" s="168"/>
      <c r="P72" s="168"/>
      <c r="Q72" s="168"/>
      <c r="R72" s="168"/>
      <c r="S72" s="168"/>
      <c r="T72" s="168"/>
      <c r="U72" s="168"/>
      <c r="V72" s="168"/>
      <c r="W72" s="168"/>
      <c r="X72" s="168"/>
      <c r="Y72" s="168"/>
      <c r="Z72" s="168"/>
      <c r="AA72" s="187"/>
      <c r="AB72" s="1"/>
      <c r="AC72" s="178"/>
      <c r="AD72" s="1"/>
    </row>
    <row r="73" spans="1:30" ht="19.5" customHeight="1">
      <c r="A73" s="166"/>
      <c r="B73" s="188"/>
      <c r="C73" s="261"/>
      <c r="D73" s="261"/>
      <c r="E73" s="261"/>
      <c r="F73" s="261"/>
      <c r="G73" s="261"/>
      <c r="H73" s="261"/>
      <c r="I73" s="261"/>
      <c r="J73" s="189"/>
      <c r="K73" s="72"/>
      <c r="L73" s="189"/>
      <c r="M73" s="264"/>
      <c r="N73" s="264"/>
      <c r="O73" s="264"/>
      <c r="P73" s="264"/>
      <c r="Q73" s="264"/>
      <c r="R73" s="264"/>
      <c r="S73" s="264"/>
      <c r="T73" s="264"/>
      <c r="U73" s="264"/>
      <c r="V73" s="264"/>
      <c r="W73" s="264"/>
      <c r="X73" s="190"/>
      <c r="Y73" s="175"/>
      <c r="Z73" s="175"/>
      <c r="AA73" s="191"/>
      <c r="AB73" s="1"/>
      <c r="AC73" s="178"/>
      <c r="AD73" s="1"/>
    </row>
    <row r="74" spans="1:30">
      <c r="A74" s="166"/>
      <c r="B74" s="188"/>
      <c r="C74" s="192" t="s">
        <v>58</v>
      </c>
      <c r="D74" s="192"/>
      <c r="E74" s="192"/>
      <c r="F74" s="192"/>
      <c r="G74" s="192"/>
      <c r="H74" s="192"/>
      <c r="I74" s="168"/>
      <c r="J74" s="168"/>
      <c r="K74" s="175"/>
      <c r="L74" s="168"/>
      <c r="M74" s="193" t="s">
        <v>59</v>
      </c>
      <c r="N74" s="168"/>
      <c r="O74" s="168"/>
      <c r="P74" s="168"/>
      <c r="Q74" s="168"/>
      <c r="R74" s="168"/>
      <c r="S74" s="168"/>
      <c r="T74" s="168"/>
      <c r="U74" s="168"/>
      <c r="V74" s="168"/>
      <c r="W74" s="168"/>
      <c r="X74" s="194"/>
      <c r="Y74" s="168"/>
      <c r="Z74" s="168"/>
      <c r="AA74" s="187"/>
      <c r="AB74" s="1"/>
      <c r="AC74" s="178"/>
      <c r="AD74" s="1"/>
    </row>
    <row r="75" spans="1:30" ht="41.25" customHeight="1">
      <c r="A75" s="166"/>
      <c r="B75" s="188"/>
      <c r="C75" s="261"/>
      <c r="D75" s="261"/>
      <c r="E75" s="261"/>
      <c r="F75" s="261"/>
      <c r="G75" s="261"/>
      <c r="H75" s="261"/>
      <c r="I75" s="261"/>
      <c r="J75" s="156"/>
      <c r="K75" s="175"/>
      <c r="L75" s="156"/>
      <c r="M75" s="264"/>
      <c r="N75" s="264"/>
      <c r="O75" s="264"/>
      <c r="P75" s="264"/>
      <c r="Q75" s="264"/>
      <c r="R75" s="264"/>
      <c r="S75" s="264"/>
      <c r="T75" s="264"/>
      <c r="U75" s="264"/>
      <c r="V75" s="264"/>
      <c r="W75" s="264"/>
      <c r="X75" s="190"/>
      <c r="Y75" s="175"/>
      <c r="Z75" s="175"/>
      <c r="AA75" s="191"/>
      <c r="AB75" s="1"/>
      <c r="AC75" s="178"/>
      <c r="AD75" s="1"/>
    </row>
    <row r="76" spans="1:30">
      <c r="A76" s="166"/>
      <c r="B76" s="188"/>
      <c r="C76" s="192" t="s">
        <v>60</v>
      </c>
      <c r="D76" s="192"/>
      <c r="E76" s="192"/>
      <c r="F76" s="192"/>
      <c r="G76" s="192"/>
      <c r="H76" s="192"/>
      <c r="I76" s="168"/>
      <c r="J76" s="168"/>
      <c r="K76" s="175"/>
      <c r="L76" s="168"/>
      <c r="M76" s="193" t="s">
        <v>59</v>
      </c>
      <c r="N76" s="168"/>
      <c r="O76" s="168"/>
      <c r="P76" s="168"/>
      <c r="Q76" s="168"/>
      <c r="R76" s="168"/>
      <c r="S76" s="168"/>
      <c r="T76" s="168"/>
      <c r="U76" s="168"/>
      <c r="V76" s="168"/>
      <c r="W76" s="168"/>
      <c r="X76" s="168"/>
      <c r="Y76" s="168"/>
      <c r="Z76" s="168"/>
      <c r="AA76" s="187"/>
      <c r="AB76" s="1"/>
      <c r="AC76" s="178"/>
      <c r="AD76" s="1"/>
    </row>
    <row r="77" spans="1:30" ht="13.8" thickBot="1">
      <c r="A77" s="179"/>
      <c r="B77" s="150"/>
      <c r="C77" s="151"/>
      <c r="D77" s="151"/>
      <c r="E77" s="151"/>
      <c r="F77" s="151"/>
      <c r="G77" s="151"/>
      <c r="H77" s="151"/>
      <c r="I77" s="151"/>
      <c r="J77" s="151"/>
      <c r="K77" s="152"/>
      <c r="L77" s="151"/>
      <c r="M77" s="152"/>
      <c r="N77" s="151"/>
      <c r="O77" s="151"/>
      <c r="P77" s="151"/>
      <c r="Q77" s="151"/>
      <c r="R77" s="151"/>
      <c r="S77" s="151"/>
      <c r="T77" s="151"/>
      <c r="U77" s="151"/>
      <c r="V77" s="151"/>
      <c r="W77" s="151"/>
      <c r="X77" s="151"/>
      <c r="Y77" s="151"/>
      <c r="Z77" s="151"/>
      <c r="AA77" s="195"/>
      <c r="AB77" s="1"/>
      <c r="AC77" s="178"/>
      <c r="AD77" s="1"/>
    </row>
  </sheetData>
  <sheetProtection selectLockedCells="1"/>
  <mergeCells count="25">
    <mergeCell ref="C75:I75"/>
    <mergeCell ref="M75:W75"/>
    <mergeCell ref="B14:M14"/>
    <mergeCell ref="B17:AA18"/>
    <mergeCell ref="A19:C19"/>
    <mergeCell ref="C20:E20"/>
    <mergeCell ref="C21:E21"/>
    <mergeCell ref="C35:D35"/>
    <mergeCell ref="C41:D41"/>
    <mergeCell ref="E48:H48"/>
    <mergeCell ref="A50:C50"/>
    <mergeCell ref="C73:I73"/>
    <mergeCell ref="M73:W73"/>
    <mergeCell ref="J6:M6"/>
    <mergeCell ref="O6:R6"/>
    <mergeCell ref="W6:Y6"/>
    <mergeCell ref="J10:AA10"/>
    <mergeCell ref="I11:AA11"/>
    <mergeCell ref="I7:M7"/>
    <mergeCell ref="B1:AA1"/>
    <mergeCell ref="B2:AA2"/>
    <mergeCell ref="B3:AA3"/>
    <mergeCell ref="S4:AA4"/>
    <mergeCell ref="J5:Q5"/>
    <mergeCell ref="J4:R4"/>
  </mergeCells>
  <dataValidations count="2">
    <dataValidation allowBlank="1" showInputMessage="1" showErrorMessage="1" sqref="B56:B59 B33:B49 B54 B23 B28"/>
    <dataValidation type="list" allowBlank="1" showInputMessage="1" showErrorMessage="1" sqref="I56:I59 I40:I54 I10 I21:I38">
      <formula1>#REF!</formula1>
    </dataValidation>
  </dataValidations>
  <pageMargins left="0" right="0" top="0.25" bottom="0.25" header="0.3" footer="0.3"/>
  <pageSetup scale="69" fitToHeight="2" orientation="landscape" r:id="rId1"/>
  <rowBreaks count="1" manualBreakCount="1">
    <brk id="46" max="16383" man="1"/>
  </rowBreaks>
  <colBreaks count="1" manualBreakCount="1">
    <brk id="27" max="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07.01.2016</vt:lpstr>
      <vt:lpstr>'07.01.2016'!Print_Area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Deborah Mazzone</cp:lastModifiedBy>
  <cp:lastPrinted>2015-11-12T17:07:53Z</cp:lastPrinted>
  <dcterms:created xsi:type="dcterms:W3CDTF">2015-07-08T14:32:10Z</dcterms:created>
  <dcterms:modified xsi:type="dcterms:W3CDTF">2016-09-26T14:07:19Z</dcterms:modified>
</cp:coreProperties>
</file>